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8" i="1" l="1"/>
  <c r="F77" i="1"/>
  <c r="F76" i="1"/>
  <c r="F75" i="1"/>
  <c r="I108" i="1"/>
  <c r="K108" i="1"/>
  <c r="L108" i="1"/>
  <c r="J108" i="1"/>
  <c r="F108" i="1"/>
  <c r="I107" i="1"/>
  <c r="K107" i="1"/>
  <c r="L107" i="1"/>
  <c r="J107" i="1"/>
  <c r="I106" i="1"/>
  <c r="K106" i="1"/>
  <c r="L106" i="1"/>
  <c r="J106" i="1"/>
  <c r="I105" i="1"/>
  <c r="K105" i="1"/>
  <c r="L105" i="1"/>
  <c r="J105" i="1"/>
  <c r="I104" i="1"/>
  <c r="K104" i="1"/>
  <c r="L104" i="1"/>
  <c r="J104" i="1"/>
  <c r="L79" i="1"/>
  <c r="J80" i="1"/>
  <c r="K80" i="1"/>
  <c r="L80" i="1"/>
  <c r="J81" i="1"/>
  <c r="L81" i="1"/>
  <c r="J82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L90" i="1"/>
  <c r="K91" i="1"/>
  <c r="L91" i="1"/>
  <c r="L92" i="1"/>
  <c r="K93" i="1"/>
  <c r="L93" i="1"/>
  <c r="K94" i="1"/>
  <c r="L94" i="1"/>
  <c r="L95" i="1"/>
  <c r="K96" i="1"/>
  <c r="L96" i="1"/>
  <c r="L97" i="1"/>
  <c r="L98" i="1"/>
  <c r="L99" i="1"/>
  <c r="K100" i="1"/>
  <c r="L100" i="1"/>
  <c r="K101" i="1"/>
  <c r="L101" i="1"/>
  <c r="L102" i="1"/>
  <c r="K103" i="1"/>
  <c r="L103" i="1"/>
  <c r="K79" i="1"/>
  <c r="K81" i="1"/>
  <c r="K90" i="1"/>
  <c r="K92" i="1"/>
  <c r="K95" i="1"/>
  <c r="K97" i="1"/>
  <c r="K98" i="1"/>
  <c r="K99" i="1"/>
  <c r="K102" i="1"/>
  <c r="J79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F103" i="1"/>
  <c r="F96" i="1"/>
  <c r="F97" i="1"/>
  <c r="F98" i="1"/>
  <c r="F93" i="1"/>
  <c r="F88" i="1"/>
  <c r="I78" i="1"/>
  <c r="K78" i="1"/>
  <c r="J78" i="1"/>
  <c r="L78" i="1"/>
  <c r="F72" i="1"/>
  <c r="F73" i="1"/>
  <c r="I72" i="1"/>
  <c r="K72" i="1"/>
  <c r="J72" i="1"/>
  <c r="L72" i="1"/>
  <c r="H79" i="1"/>
  <c r="G79" i="1"/>
  <c r="I77" i="1"/>
  <c r="K77" i="1"/>
  <c r="J77" i="1"/>
  <c r="L77" i="1"/>
  <c r="I76" i="1"/>
  <c r="K76" i="1"/>
  <c r="J76" i="1"/>
  <c r="L76" i="1"/>
  <c r="I75" i="1"/>
  <c r="K75" i="1"/>
  <c r="J75" i="1"/>
  <c r="L75" i="1"/>
  <c r="I74" i="1"/>
  <c r="K74" i="1"/>
  <c r="J74" i="1"/>
  <c r="L74" i="1"/>
  <c r="I73" i="1"/>
  <c r="K73" i="1"/>
  <c r="J73" i="1"/>
  <c r="L73" i="1"/>
  <c r="I71" i="1"/>
  <c r="K71" i="1"/>
  <c r="J71" i="1"/>
  <c r="L71" i="1"/>
  <c r="I70" i="1"/>
  <c r="K70" i="1"/>
  <c r="J70" i="1"/>
  <c r="L70" i="1"/>
  <c r="I69" i="1"/>
  <c r="K69" i="1"/>
  <c r="J69" i="1"/>
  <c r="L69" i="1"/>
  <c r="K68" i="1"/>
  <c r="J68" i="1"/>
  <c r="L68" i="1"/>
  <c r="I68" i="1"/>
  <c r="K63" i="1"/>
  <c r="J63" i="1"/>
  <c r="L63" i="1"/>
  <c r="I63" i="1"/>
  <c r="K58" i="1"/>
  <c r="J58" i="1"/>
  <c r="L58" i="1"/>
  <c r="I58" i="1"/>
  <c r="K53" i="1"/>
  <c r="J53" i="1"/>
  <c r="L53" i="1"/>
  <c r="I53" i="1"/>
  <c r="F65" i="1"/>
  <c r="F66" i="1"/>
  <c r="F67" i="1"/>
  <c r="F68" i="1"/>
  <c r="F60" i="1"/>
  <c r="F61" i="1"/>
  <c r="F62" i="1"/>
  <c r="F63" i="1"/>
  <c r="F55" i="1"/>
  <c r="F56" i="1"/>
  <c r="F57" i="1"/>
  <c r="F58" i="1"/>
  <c r="F50" i="1"/>
  <c r="F51" i="1"/>
  <c r="F52" i="1"/>
  <c r="F53" i="1"/>
  <c r="K48" i="1"/>
  <c r="J48" i="1"/>
  <c r="L48" i="1"/>
  <c r="K43" i="1"/>
  <c r="J43" i="1"/>
  <c r="L43" i="1"/>
  <c r="K38" i="1"/>
  <c r="J38" i="1"/>
  <c r="L38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4" i="1"/>
  <c r="I55" i="1"/>
  <c r="I56" i="1"/>
  <c r="I57" i="1"/>
  <c r="I59" i="1"/>
  <c r="I60" i="1"/>
  <c r="I61" i="1"/>
  <c r="I62" i="1"/>
  <c r="I64" i="1"/>
  <c r="I65" i="1"/>
  <c r="I66" i="1"/>
  <c r="I67" i="1"/>
  <c r="I2" i="1"/>
  <c r="K33" i="1"/>
  <c r="J33" i="1"/>
  <c r="L33" i="1"/>
  <c r="F45" i="1"/>
  <c r="F46" i="1"/>
  <c r="F47" i="1"/>
  <c r="F48" i="1"/>
  <c r="F40" i="1"/>
  <c r="F41" i="1"/>
  <c r="F42" i="1"/>
  <c r="F43" i="1"/>
  <c r="F35" i="1"/>
  <c r="F36" i="1"/>
  <c r="F37" i="1"/>
  <c r="F38" i="1"/>
  <c r="F30" i="1"/>
  <c r="F31" i="1"/>
  <c r="F32" i="1"/>
  <c r="F33" i="1"/>
  <c r="K3" i="1"/>
  <c r="J3" i="1"/>
  <c r="L3" i="1"/>
  <c r="K4" i="1"/>
  <c r="J4" i="1"/>
  <c r="L4" i="1"/>
  <c r="K5" i="1"/>
  <c r="J5" i="1"/>
  <c r="L5" i="1"/>
  <c r="K6" i="1"/>
  <c r="J6" i="1"/>
  <c r="L6" i="1"/>
  <c r="K7" i="1"/>
  <c r="J7" i="1"/>
  <c r="L7" i="1"/>
  <c r="K8" i="1"/>
  <c r="J8" i="1"/>
  <c r="L8" i="1"/>
  <c r="K9" i="1"/>
  <c r="J9" i="1"/>
  <c r="L9" i="1"/>
  <c r="K10" i="1"/>
  <c r="J10" i="1"/>
  <c r="L10" i="1"/>
  <c r="K11" i="1"/>
  <c r="J11" i="1"/>
  <c r="L11" i="1"/>
  <c r="K12" i="1"/>
  <c r="J12" i="1"/>
  <c r="L12" i="1"/>
  <c r="K13" i="1"/>
  <c r="J13" i="1"/>
  <c r="L13" i="1"/>
  <c r="K14" i="1"/>
  <c r="J14" i="1"/>
  <c r="L14" i="1"/>
  <c r="K15" i="1"/>
  <c r="J15" i="1"/>
  <c r="L15" i="1"/>
  <c r="K16" i="1"/>
  <c r="J16" i="1"/>
  <c r="L16" i="1"/>
  <c r="K17" i="1"/>
  <c r="J17" i="1"/>
  <c r="L17" i="1"/>
  <c r="K18" i="1"/>
  <c r="J18" i="1"/>
  <c r="L18" i="1"/>
  <c r="K19" i="1"/>
  <c r="J19" i="1"/>
  <c r="L19" i="1"/>
  <c r="K20" i="1"/>
  <c r="J20" i="1"/>
  <c r="L20" i="1"/>
  <c r="K21" i="1"/>
  <c r="J21" i="1"/>
  <c r="L21" i="1"/>
  <c r="K22" i="1"/>
  <c r="J22" i="1"/>
  <c r="L22" i="1"/>
  <c r="K23" i="1"/>
  <c r="J23" i="1"/>
  <c r="L23" i="1"/>
  <c r="K24" i="1"/>
  <c r="J24" i="1"/>
  <c r="L24" i="1"/>
  <c r="K25" i="1"/>
  <c r="J25" i="1"/>
  <c r="L25" i="1"/>
  <c r="K26" i="1"/>
  <c r="J26" i="1"/>
  <c r="L26" i="1"/>
  <c r="K27" i="1"/>
  <c r="J27" i="1"/>
  <c r="L27" i="1"/>
  <c r="K28" i="1"/>
  <c r="J28" i="1"/>
  <c r="L28" i="1"/>
  <c r="J29" i="1"/>
  <c r="K29" i="1"/>
  <c r="L29" i="1"/>
  <c r="J30" i="1"/>
  <c r="K30" i="1"/>
  <c r="L30" i="1"/>
  <c r="J31" i="1"/>
  <c r="K31" i="1"/>
  <c r="L31" i="1"/>
  <c r="J32" i="1"/>
  <c r="K32" i="1"/>
  <c r="L32" i="1"/>
  <c r="J34" i="1"/>
  <c r="K34" i="1"/>
  <c r="L34" i="1"/>
  <c r="J35" i="1"/>
  <c r="K35" i="1"/>
  <c r="L35" i="1"/>
  <c r="J36" i="1"/>
  <c r="K36" i="1"/>
  <c r="L36" i="1"/>
  <c r="J37" i="1"/>
  <c r="K37" i="1"/>
  <c r="L37" i="1"/>
  <c r="K39" i="1"/>
  <c r="J39" i="1"/>
  <c r="L39" i="1"/>
  <c r="K40" i="1"/>
  <c r="J40" i="1"/>
  <c r="L40" i="1"/>
  <c r="K41" i="1"/>
  <c r="J41" i="1"/>
  <c r="L41" i="1"/>
  <c r="K42" i="1"/>
  <c r="J42" i="1"/>
  <c r="L42" i="1"/>
  <c r="K44" i="1"/>
  <c r="J44" i="1"/>
  <c r="L44" i="1"/>
  <c r="K45" i="1"/>
  <c r="J45" i="1"/>
  <c r="L45" i="1"/>
  <c r="K46" i="1"/>
  <c r="J46" i="1"/>
  <c r="L46" i="1"/>
  <c r="K47" i="1"/>
  <c r="J47" i="1"/>
  <c r="L47" i="1"/>
  <c r="K49" i="1"/>
  <c r="J49" i="1"/>
  <c r="L49" i="1"/>
  <c r="K50" i="1"/>
  <c r="J50" i="1"/>
  <c r="L50" i="1"/>
  <c r="K51" i="1"/>
  <c r="J51" i="1"/>
  <c r="L51" i="1"/>
  <c r="K52" i="1"/>
  <c r="J52" i="1"/>
  <c r="L52" i="1"/>
  <c r="K54" i="1"/>
  <c r="J54" i="1"/>
  <c r="L54" i="1"/>
  <c r="K55" i="1"/>
  <c r="J55" i="1"/>
  <c r="L55" i="1"/>
  <c r="K56" i="1"/>
  <c r="J56" i="1"/>
  <c r="L56" i="1"/>
  <c r="K57" i="1"/>
  <c r="J57" i="1"/>
  <c r="L57" i="1"/>
  <c r="K59" i="1"/>
  <c r="J59" i="1"/>
  <c r="L59" i="1"/>
  <c r="K60" i="1"/>
  <c r="J60" i="1"/>
  <c r="L60" i="1"/>
  <c r="K61" i="1"/>
  <c r="J61" i="1"/>
  <c r="L61" i="1"/>
  <c r="K62" i="1"/>
  <c r="J62" i="1"/>
  <c r="L62" i="1"/>
  <c r="K64" i="1"/>
  <c r="J64" i="1"/>
  <c r="L64" i="1"/>
  <c r="K65" i="1"/>
  <c r="J65" i="1"/>
  <c r="L65" i="1"/>
  <c r="K66" i="1"/>
  <c r="J66" i="1"/>
  <c r="L66" i="1"/>
  <c r="K67" i="1"/>
  <c r="J67" i="1"/>
  <c r="L67" i="1"/>
  <c r="K2" i="1"/>
  <c r="J2" i="1"/>
  <c r="L2" i="1"/>
  <c r="F25" i="1"/>
  <c r="F26" i="1"/>
  <c r="F27" i="1"/>
  <c r="F28" i="1"/>
  <c r="F21" i="1"/>
  <c r="F22" i="1"/>
  <c r="F23" i="1"/>
  <c r="F24" i="1"/>
  <c r="F19" i="1"/>
  <c r="F15" i="1"/>
  <c r="F16" i="1"/>
  <c r="F17" i="1"/>
  <c r="F12" i="1"/>
  <c r="F13" i="1"/>
  <c r="F9" i="1"/>
  <c r="F10" i="1"/>
  <c r="F6" i="1"/>
  <c r="F7" i="1"/>
  <c r="F3" i="1"/>
  <c r="F4" i="1"/>
</calcChain>
</file>

<file path=xl/comments1.xml><?xml version="1.0" encoding="utf-8"?>
<comments xmlns="http://schemas.openxmlformats.org/spreadsheetml/2006/main">
  <authors>
    <author>Dean Satchell</author>
  </authors>
  <commentList>
    <comment ref="I1" authorId="0">
      <text>
        <r>
          <rPr>
            <b/>
            <sz val="9"/>
            <color indexed="81"/>
            <rFont val="Calibri"/>
            <family val="2"/>
          </rPr>
          <t>Dean Satchell:</t>
        </r>
        <r>
          <rPr>
            <sz val="9"/>
            <color indexed="81"/>
            <rFont val="Calibri"/>
            <family val="2"/>
          </rPr>
          <t xml:space="preserve">
Sapwood diameter at large end of log  in cm</t>
        </r>
      </text>
    </comment>
  </commentList>
</comments>
</file>

<file path=xl/sharedStrings.xml><?xml version="1.0" encoding="utf-8"?>
<sst xmlns="http://schemas.openxmlformats.org/spreadsheetml/2006/main" count="119" uniqueCount="18">
  <si>
    <t>Species</t>
  </si>
  <si>
    <t>Log number</t>
  </si>
  <si>
    <t>Bosistoana</t>
  </si>
  <si>
    <t>Tree</t>
  </si>
  <si>
    <t>Quadrangulata</t>
  </si>
  <si>
    <t>Pilularis</t>
  </si>
  <si>
    <t>Sphaerocarpa</t>
  </si>
  <si>
    <t>length (m)</t>
  </si>
  <si>
    <t>Cut number</t>
  </si>
  <si>
    <t>height</t>
  </si>
  <si>
    <t>Diameter</t>
  </si>
  <si>
    <t>Area</t>
  </si>
  <si>
    <t>Heart area</t>
  </si>
  <si>
    <t>% heart</t>
  </si>
  <si>
    <t>Sap width</t>
  </si>
  <si>
    <t>Heart Diameter (cm)</t>
  </si>
  <si>
    <t>Globoidea</t>
  </si>
  <si>
    <t>Muelleriana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</si>
</sst>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9" fontId="0" fillId="0" borderId="0" xfId="1" applyFont="1"/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colors>
    <mruColors>
      <color rgb="FF67984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 of heartwood in 16</a:t>
            </a:r>
            <a:r>
              <a:rPr lang="en-US" baseline="0"/>
              <a:t> year old durable Eucalyptus species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E. bosistoana</c:v>
          </c:tx>
          <c:spPr>
            <a:ln w="47625">
              <a:noFill/>
            </a:ln>
          </c:spPr>
          <c:trendline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2772526392194"/>
                  <c:y val="0.00677317114456319"/>
                </c:manualLayout>
              </c:layout>
              <c:numFmt formatCode="General" sourceLinked="0"/>
            </c:trendlineLbl>
          </c:trendline>
          <c:xVal>
            <c:numRef>
              <c:f>Sheet1!$F$2:$F$13</c:f>
              <c:numCache>
                <c:formatCode>General</c:formatCode>
                <c:ptCount val="12"/>
                <c:pt idx="0">
                  <c:v>0.3</c:v>
                </c:pt>
                <c:pt idx="1">
                  <c:v>3.75</c:v>
                </c:pt>
                <c:pt idx="2">
                  <c:v>6.45</c:v>
                </c:pt>
                <c:pt idx="3">
                  <c:v>0.3</c:v>
                </c:pt>
                <c:pt idx="4">
                  <c:v>3.34</c:v>
                </c:pt>
                <c:pt idx="5">
                  <c:v>5.12</c:v>
                </c:pt>
                <c:pt idx="6">
                  <c:v>0.3</c:v>
                </c:pt>
                <c:pt idx="7">
                  <c:v>3.1</c:v>
                </c:pt>
                <c:pt idx="8">
                  <c:v>6.23</c:v>
                </c:pt>
                <c:pt idx="9">
                  <c:v>0.3</c:v>
                </c:pt>
                <c:pt idx="10">
                  <c:v>3.55</c:v>
                </c:pt>
                <c:pt idx="11">
                  <c:v>6.529999999999999</c:v>
                </c:pt>
              </c:numCache>
            </c:numRef>
          </c:xVal>
          <c:yVal>
            <c:numRef>
              <c:f>Sheet1!$L$2:$L$13</c:f>
              <c:numCache>
                <c:formatCode>0%</c:formatCode>
                <c:ptCount val="12"/>
                <c:pt idx="0">
                  <c:v>0.5625</c:v>
                </c:pt>
                <c:pt idx="1">
                  <c:v>0.337148803329865</c:v>
                </c:pt>
                <c:pt idx="2">
                  <c:v>0.413265306122449</c:v>
                </c:pt>
                <c:pt idx="3">
                  <c:v>0.464876033057851</c:v>
                </c:pt>
                <c:pt idx="4">
                  <c:v>0.390625</c:v>
                </c:pt>
                <c:pt idx="5">
                  <c:v>0.375650364203954</c:v>
                </c:pt>
                <c:pt idx="6">
                  <c:v>0.521604938271605</c:v>
                </c:pt>
                <c:pt idx="7">
                  <c:v>0.401111111111111</c:v>
                </c:pt>
                <c:pt idx="8">
                  <c:v>0.444444444444444</c:v>
                </c:pt>
                <c:pt idx="9">
                  <c:v>0.476757369614512</c:v>
                </c:pt>
                <c:pt idx="10">
                  <c:v>0.346020761245675</c:v>
                </c:pt>
                <c:pt idx="11">
                  <c:v>0.36</c:v>
                </c:pt>
              </c:numCache>
            </c:numRef>
          </c:yVal>
          <c:smooth val="0"/>
        </c:ser>
        <c:ser>
          <c:idx val="1"/>
          <c:order val="1"/>
          <c:tx>
            <c:v>E. quadrangulata</c:v>
          </c:tx>
          <c:spPr>
            <a:ln w="47625">
              <a:noFill/>
            </a:ln>
          </c:spP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06693189022317"/>
                  <c:y val="-0.0319514601075162"/>
                </c:manualLayout>
              </c:layout>
              <c:numFmt formatCode="General" sourceLinked="0"/>
            </c:trendlineLbl>
          </c:trendline>
          <c:xVal>
            <c:numRef>
              <c:f>Sheet1!$F$14:$F$28</c:f>
              <c:numCache>
                <c:formatCode>General</c:formatCode>
                <c:ptCount val="15"/>
                <c:pt idx="0">
                  <c:v>0.3</c:v>
                </c:pt>
                <c:pt idx="1">
                  <c:v>3.32</c:v>
                </c:pt>
                <c:pt idx="2">
                  <c:v>6.119999999999999</c:v>
                </c:pt>
                <c:pt idx="3">
                  <c:v>8.919999999999998</c:v>
                </c:pt>
                <c:pt idx="4">
                  <c:v>0.3</c:v>
                </c:pt>
                <c:pt idx="5">
                  <c:v>3.31</c:v>
                </c:pt>
                <c:pt idx="6">
                  <c:v>0.3</c:v>
                </c:pt>
                <c:pt idx="7">
                  <c:v>3.33</c:v>
                </c:pt>
                <c:pt idx="8">
                  <c:v>6.09</c:v>
                </c:pt>
                <c:pt idx="9">
                  <c:v>8.89</c:v>
                </c:pt>
                <c:pt idx="10">
                  <c:v>11.19</c:v>
                </c:pt>
                <c:pt idx="11">
                  <c:v>0.3</c:v>
                </c:pt>
                <c:pt idx="12">
                  <c:v>3.29</c:v>
                </c:pt>
                <c:pt idx="13">
                  <c:v>6.09</c:v>
                </c:pt>
                <c:pt idx="14">
                  <c:v>9.08</c:v>
                </c:pt>
              </c:numCache>
            </c:numRef>
          </c:xVal>
          <c:yVal>
            <c:numRef>
              <c:f>Sheet1!$L$14:$L$28</c:f>
              <c:numCache>
                <c:formatCode>0%</c:formatCode>
                <c:ptCount val="15"/>
                <c:pt idx="0">
                  <c:v>0.436543367346939</c:v>
                </c:pt>
                <c:pt idx="1">
                  <c:v>0.378698224852071</c:v>
                </c:pt>
                <c:pt idx="2">
                  <c:v>0.278549382716049</c:v>
                </c:pt>
                <c:pt idx="3">
                  <c:v>0.123114804555248</c:v>
                </c:pt>
                <c:pt idx="4">
                  <c:v>0.420096021947874</c:v>
                </c:pt>
                <c:pt idx="5">
                  <c:v>0.370510396975425</c:v>
                </c:pt>
                <c:pt idx="6">
                  <c:v>0.578922495274102</c:v>
                </c:pt>
                <c:pt idx="7">
                  <c:v>0.50029744199881</c:v>
                </c:pt>
                <c:pt idx="8">
                  <c:v>0.41975798452688</c:v>
                </c:pt>
                <c:pt idx="9">
                  <c:v>0.217777777777778</c:v>
                </c:pt>
                <c:pt idx="10">
                  <c:v>0.0</c:v>
                </c:pt>
                <c:pt idx="11">
                  <c:v>0.542936288088643</c:v>
                </c:pt>
                <c:pt idx="12">
                  <c:v>0.55454956994115</c:v>
                </c:pt>
                <c:pt idx="13">
                  <c:v>0.410913872452334</c:v>
                </c:pt>
                <c:pt idx="14">
                  <c:v>0.194636678200692</c:v>
                </c:pt>
              </c:numCache>
            </c:numRef>
          </c:yVal>
          <c:smooth val="0"/>
        </c:ser>
        <c:ser>
          <c:idx val="2"/>
          <c:order val="2"/>
          <c:tx>
            <c:v>E. pilularis</c:v>
          </c:tx>
          <c:spPr>
            <a:ln w="47625">
              <a:noFill/>
            </a:ln>
          </c:spPr>
          <c:trendline>
            <c:spPr>
              <a:ln>
                <a:solidFill>
                  <a:srgbClr val="679844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51658229127427"/>
                  <c:y val="-0.044764100558594"/>
                </c:manualLayout>
              </c:layout>
              <c:numFmt formatCode="General" sourceLinked="0"/>
            </c:trendlineLbl>
          </c:trendline>
          <c:xVal>
            <c:numRef>
              <c:f>Sheet1!$F$29:$F$48</c:f>
              <c:numCache>
                <c:formatCode>General</c:formatCode>
                <c:ptCount val="20"/>
                <c:pt idx="0">
                  <c:v>0.3</c:v>
                </c:pt>
                <c:pt idx="1">
                  <c:v>3.3</c:v>
                </c:pt>
                <c:pt idx="2">
                  <c:v>6.3</c:v>
                </c:pt>
                <c:pt idx="3">
                  <c:v>9.3</c:v>
                </c:pt>
                <c:pt idx="4">
                  <c:v>12.3</c:v>
                </c:pt>
                <c:pt idx="5">
                  <c:v>0.3</c:v>
                </c:pt>
                <c:pt idx="6">
                  <c:v>3.3</c:v>
                </c:pt>
                <c:pt idx="7">
                  <c:v>6.3</c:v>
                </c:pt>
                <c:pt idx="8">
                  <c:v>9.3</c:v>
                </c:pt>
                <c:pt idx="9">
                  <c:v>12.3</c:v>
                </c:pt>
                <c:pt idx="10">
                  <c:v>0.3</c:v>
                </c:pt>
                <c:pt idx="11">
                  <c:v>3.3</c:v>
                </c:pt>
                <c:pt idx="12">
                  <c:v>6.3</c:v>
                </c:pt>
                <c:pt idx="13">
                  <c:v>9.3</c:v>
                </c:pt>
                <c:pt idx="14">
                  <c:v>12.3</c:v>
                </c:pt>
                <c:pt idx="15">
                  <c:v>0.3</c:v>
                </c:pt>
                <c:pt idx="16">
                  <c:v>3.3</c:v>
                </c:pt>
                <c:pt idx="17">
                  <c:v>6.3</c:v>
                </c:pt>
                <c:pt idx="18">
                  <c:v>9.3</c:v>
                </c:pt>
                <c:pt idx="19">
                  <c:v>12.3</c:v>
                </c:pt>
              </c:numCache>
            </c:numRef>
          </c:xVal>
          <c:yVal>
            <c:numRef>
              <c:f>Sheet1!$L$29:$L$48</c:f>
              <c:numCache>
                <c:formatCode>0%</c:formatCode>
                <c:ptCount val="20"/>
                <c:pt idx="0">
                  <c:v>0.651277316097261</c:v>
                </c:pt>
                <c:pt idx="1">
                  <c:v>0.669421487603306</c:v>
                </c:pt>
                <c:pt idx="2">
                  <c:v>0.647828673408685</c:v>
                </c:pt>
                <c:pt idx="3">
                  <c:v>0.5625</c:v>
                </c:pt>
                <c:pt idx="4">
                  <c:v>0.487780297304107</c:v>
                </c:pt>
                <c:pt idx="5">
                  <c:v>0.684898929845422</c:v>
                </c:pt>
                <c:pt idx="6">
                  <c:v>0.61973743775464</c:v>
                </c:pt>
                <c:pt idx="7">
                  <c:v>0.597107438016529</c:v>
                </c:pt>
                <c:pt idx="8">
                  <c:v>0.544784580498866</c:v>
                </c:pt>
                <c:pt idx="9">
                  <c:v>0.4306640625</c:v>
                </c:pt>
                <c:pt idx="10">
                  <c:v>0.866825208085612</c:v>
                </c:pt>
                <c:pt idx="11">
                  <c:v>0.676049382716049</c:v>
                </c:pt>
                <c:pt idx="12">
                  <c:v>0.687685901249256</c:v>
                </c:pt>
                <c:pt idx="13">
                  <c:v>0.540657439446367</c:v>
                </c:pt>
                <c:pt idx="14">
                  <c:v>0.460459183673469</c:v>
                </c:pt>
                <c:pt idx="15">
                  <c:v>0.678200692041522</c:v>
                </c:pt>
                <c:pt idx="16">
                  <c:v>0.542936288088643</c:v>
                </c:pt>
                <c:pt idx="17">
                  <c:v>0.498269896193772</c:v>
                </c:pt>
                <c:pt idx="18">
                  <c:v>0.444444444444444</c:v>
                </c:pt>
                <c:pt idx="19">
                  <c:v>0.378698224852071</c:v>
                </c:pt>
              </c:numCache>
            </c:numRef>
          </c:yVal>
          <c:smooth val="0"/>
        </c:ser>
        <c:ser>
          <c:idx val="3"/>
          <c:order val="3"/>
          <c:tx>
            <c:v>E. sphaerocarpa</c:v>
          </c:tx>
          <c:spPr>
            <a:ln w="47625">
              <a:noFill/>
            </a:ln>
          </c:spPr>
          <c:trendline>
            <c:spPr>
              <a:ln>
                <a:solidFill>
                  <a:schemeClr val="bg1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trendline>
            <c:spPr>
              <a:ln>
                <a:solidFill>
                  <a:schemeClr val="bg1">
                    <a:lumMod val="65000"/>
                  </a:schemeClr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0933826110125966"/>
                  <c:y val="-0.0204392871943639"/>
                </c:manualLayout>
              </c:layout>
              <c:numFmt formatCode="General" sourceLinked="0"/>
            </c:trendlineLbl>
          </c:trendline>
          <c:xVal>
            <c:numRef>
              <c:f>Sheet1!$F$49:$F$68</c:f>
              <c:numCache>
                <c:formatCode>General</c:formatCode>
                <c:ptCount val="20"/>
                <c:pt idx="0">
                  <c:v>0.3</c:v>
                </c:pt>
                <c:pt idx="1">
                  <c:v>3.3</c:v>
                </c:pt>
                <c:pt idx="2">
                  <c:v>6.3</c:v>
                </c:pt>
                <c:pt idx="3">
                  <c:v>9.3</c:v>
                </c:pt>
                <c:pt idx="4">
                  <c:v>12.3</c:v>
                </c:pt>
                <c:pt idx="5">
                  <c:v>0.3</c:v>
                </c:pt>
                <c:pt idx="6">
                  <c:v>3.3</c:v>
                </c:pt>
                <c:pt idx="7">
                  <c:v>6.3</c:v>
                </c:pt>
                <c:pt idx="8">
                  <c:v>9.3</c:v>
                </c:pt>
                <c:pt idx="9">
                  <c:v>12.3</c:v>
                </c:pt>
                <c:pt idx="10">
                  <c:v>0.3</c:v>
                </c:pt>
                <c:pt idx="11">
                  <c:v>3.3</c:v>
                </c:pt>
                <c:pt idx="12">
                  <c:v>6.3</c:v>
                </c:pt>
                <c:pt idx="13">
                  <c:v>9.3</c:v>
                </c:pt>
                <c:pt idx="14">
                  <c:v>12.3</c:v>
                </c:pt>
                <c:pt idx="15">
                  <c:v>0.3</c:v>
                </c:pt>
                <c:pt idx="16">
                  <c:v>3.3</c:v>
                </c:pt>
                <c:pt idx="17">
                  <c:v>6.3</c:v>
                </c:pt>
                <c:pt idx="18">
                  <c:v>9.3</c:v>
                </c:pt>
                <c:pt idx="19">
                  <c:v>12.3</c:v>
                </c:pt>
              </c:numCache>
            </c:numRef>
          </c:xVal>
          <c:yVal>
            <c:numRef>
              <c:f>Sheet1!$L$49:$L$68</c:f>
              <c:numCache>
                <c:formatCode>0%</c:formatCode>
                <c:ptCount val="20"/>
                <c:pt idx="0">
                  <c:v>0.612476370510397</c:v>
                </c:pt>
                <c:pt idx="1">
                  <c:v>0.631821170282709</c:v>
                </c:pt>
                <c:pt idx="2">
                  <c:v>0.540657439446367</c:v>
                </c:pt>
                <c:pt idx="3">
                  <c:v>0.537777777777778</c:v>
                </c:pt>
                <c:pt idx="4">
                  <c:v>0.534023668639053</c:v>
                </c:pt>
                <c:pt idx="5">
                  <c:v>0.762547113667923</c:v>
                </c:pt>
                <c:pt idx="6">
                  <c:v>0.689213243147027</c:v>
                </c:pt>
                <c:pt idx="7">
                  <c:v>0.68241965973535</c:v>
                </c:pt>
                <c:pt idx="8">
                  <c:v>0.678200692041522</c:v>
                </c:pt>
                <c:pt idx="9">
                  <c:v>0.591715976331361</c:v>
                </c:pt>
                <c:pt idx="10">
                  <c:v>0.830123456790123</c:v>
                </c:pt>
                <c:pt idx="11">
                  <c:v>0.701972242512783</c:v>
                </c:pt>
                <c:pt idx="12">
                  <c:v>0.6103515625</c:v>
                </c:pt>
                <c:pt idx="13">
                  <c:v>0.475624256837099</c:v>
                </c:pt>
                <c:pt idx="14">
                  <c:v>0.390625</c:v>
                </c:pt>
                <c:pt idx="15">
                  <c:v>0.647828673408685</c:v>
                </c:pt>
                <c:pt idx="16">
                  <c:v>0.694444444444444</c:v>
                </c:pt>
                <c:pt idx="17">
                  <c:v>0.49519890260631</c:v>
                </c:pt>
                <c:pt idx="18">
                  <c:v>0.483931947069943</c:v>
                </c:pt>
                <c:pt idx="19">
                  <c:v>0.398891966759003</c:v>
                </c:pt>
              </c:numCache>
            </c:numRef>
          </c:yVal>
          <c:smooth val="0"/>
        </c:ser>
        <c:ser>
          <c:idx val="4"/>
          <c:order val="4"/>
          <c:tx>
            <c:v>E. globoidea</c:v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087548305294977"/>
                  <c:y val="-0.0278177477629974"/>
                </c:manualLayout>
              </c:layout>
              <c:numFmt formatCode="General" sourceLinked="0"/>
            </c:trendlineLbl>
          </c:trendline>
          <c:trendline>
            <c:spPr>
              <a:ln>
                <a:solidFill>
                  <a:schemeClr val="accent4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Sheet1!$F$69:$F$88</c:f>
              <c:numCache>
                <c:formatCode>General</c:formatCode>
                <c:ptCount val="20"/>
                <c:pt idx="0">
                  <c:v>0.3</c:v>
                </c:pt>
                <c:pt idx="1">
                  <c:v>3.3</c:v>
                </c:pt>
                <c:pt idx="2">
                  <c:v>6.3</c:v>
                </c:pt>
                <c:pt idx="3">
                  <c:v>9.3</c:v>
                </c:pt>
                <c:pt idx="4">
                  <c:v>11.62</c:v>
                </c:pt>
                <c:pt idx="5">
                  <c:v>0.3</c:v>
                </c:pt>
                <c:pt idx="6">
                  <c:v>3.36</c:v>
                </c:pt>
                <c:pt idx="7">
                  <c:v>6.34</c:v>
                </c:pt>
                <c:pt idx="8">
                  <c:v>9.34</c:v>
                </c:pt>
                <c:pt idx="9">
                  <c:v>12.25</c:v>
                </c:pt>
                <c:pt idx="10">
                  <c:v>0.3</c:v>
                </c:pt>
                <c:pt idx="11">
                  <c:v>3.3</c:v>
                </c:pt>
                <c:pt idx="12">
                  <c:v>6.3</c:v>
                </c:pt>
                <c:pt idx="13">
                  <c:v>9.3</c:v>
                </c:pt>
                <c:pt idx="14">
                  <c:v>12.3</c:v>
                </c:pt>
                <c:pt idx="15">
                  <c:v>0.3</c:v>
                </c:pt>
                <c:pt idx="16">
                  <c:v>3.3</c:v>
                </c:pt>
                <c:pt idx="17">
                  <c:v>6.3</c:v>
                </c:pt>
                <c:pt idx="18">
                  <c:v>9.3</c:v>
                </c:pt>
                <c:pt idx="19">
                  <c:v>10.74</c:v>
                </c:pt>
              </c:numCache>
            </c:numRef>
          </c:xVal>
          <c:yVal>
            <c:numRef>
              <c:f>Sheet1!$L$69:$L$88</c:f>
              <c:numCache>
                <c:formatCode>0%</c:formatCode>
                <c:ptCount val="20"/>
                <c:pt idx="0">
                  <c:v>0.64</c:v>
                </c:pt>
                <c:pt idx="1">
                  <c:v>0.678200692041522</c:v>
                </c:pt>
                <c:pt idx="2">
                  <c:v>0.629013079667063</c:v>
                </c:pt>
                <c:pt idx="3">
                  <c:v>0.479289940828402</c:v>
                </c:pt>
                <c:pt idx="4">
                  <c:v>0.4624</c:v>
                </c:pt>
                <c:pt idx="5">
                  <c:v>0.726368801652893</c:v>
                </c:pt>
                <c:pt idx="6">
                  <c:v>0.64891975308642</c:v>
                </c:pt>
                <c:pt idx="7">
                  <c:v>0.620752984389348</c:v>
                </c:pt>
                <c:pt idx="8">
                  <c:v>0.537777777777778</c:v>
                </c:pt>
                <c:pt idx="9">
                  <c:v>0.548696844993141</c:v>
                </c:pt>
                <c:pt idx="10">
                  <c:v>0.710408163265306</c:v>
                </c:pt>
                <c:pt idx="11">
                  <c:v>0.743162901307967</c:v>
                </c:pt>
                <c:pt idx="12">
                  <c:v>0.7056</c:v>
                </c:pt>
                <c:pt idx="13">
                  <c:v>0.688546853779991</c:v>
                </c:pt>
                <c:pt idx="14">
                  <c:v>0.680625</c:v>
                </c:pt>
                <c:pt idx="15">
                  <c:v>0.786940686784599</c:v>
                </c:pt>
                <c:pt idx="16">
                  <c:v>0.778546712802768</c:v>
                </c:pt>
                <c:pt idx="17">
                  <c:v>0.718809073724007</c:v>
                </c:pt>
                <c:pt idx="18">
                  <c:v>0.687685901249256</c:v>
                </c:pt>
                <c:pt idx="19">
                  <c:v>0.680625</c:v>
                </c:pt>
              </c:numCache>
            </c:numRef>
          </c:yVal>
          <c:smooth val="0"/>
        </c:ser>
        <c:ser>
          <c:idx val="5"/>
          <c:order val="5"/>
          <c:tx>
            <c:v>E. muelleriana</c:v>
          </c:tx>
          <c:spPr>
            <a:ln w="47625">
              <a:noFill/>
            </a:ln>
          </c:spPr>
          <c:trendline>
            <c:spPr>
              <a:ln>
                <a:solidFill>
                  <a:schemeClr val="accent6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0329494023282096"/>
                  <c:y val="-0.0504688804188579"/>
                </c:manualLayout>
              </c:layout>
              <c:numFmt formatCode="General" sourceLinked="0"/>
            </c:trendlineLbl>
          </c:trendline>
          <c:xVal>
            <c:numRef>
              <c:f>Sheet1!$F$89:$F$108</c:f>
              <c:numCache>
                <c:formatCode>General</c:formatCode>
                <c:ptCount val="20"/>
                <c:pt idx="0">
                  <c:v>0.3</c:v>
                </c:pt>
                <c:pt idx="1">
                  <c:v>3.3</c:v>
                </c:pt>
                <c:pt idx="2">
                  <c:v>6.3</c:v>
                </c:pt>
                <c:pt idx="3">
                  <c:v>9.3</c:v>
                </c:pt>
                <c:pt idx="4">
                  <c:v>10.85</c:v>
                </c:pt>
                <c:pt idx="5">
                  <c:v>0.3</c:v>
                </c:pt>
                <c:pt idx="6">
                  <c:v>3.3</c:v>
                </c:pt>
                <c:pt idx="7">
                  <c:v>6.1</c:v>
                </c:pt>
                <c:pt idx="8">
                  <c:v>9.1</c:v>
                </c:pt>
                <c:pt idx="9">
                  <c:v>10.58</c:v>
                </c:pt>
                <c:pt idx="10">
                  <c:v>0.3</c:v>
                </c:pt>
                <c:pt idx="11">
                  <c:v>3.3</c:v>
                </c:pt>
                <c:pt idx="12">
                  <c:v>6.3</c:v>
                </c:pt>
                <c:pt idx="13">
                  <c:v>9.3</c:v>
                </c:pt>
                <c:pt idx="14">
                  <c:v>11.78</c:v>
                </c:pt>
                <c:pt idx="15">
                  <c:v>0.3</c:v>
                </c:pt>
                <c:pt idx="16">
                  <c:v>3.3</c:v>
                </c:pt>
                <c:pt idx="17">
                  <c:v>6.3</c:v>
                </c:pt>
                <c:pt idx="18">
                  <c:v>9.3</c:v>
                </c:pt>
                <c:pt idx="19">
                  <c:v>10.3</c:v>
                </c:pt>
              </c:numCache>
            </c:numRef>
          </c:xVal>
          <c:yVal>
            <c:numRef>
              <c:f>Sheet1!$L$89:$L$108</c:f>
              <c:numCache>
                <c:formatCode>0%</c:formatCode>
                <c:ptCount val="20"/>
                <c:pt idx="0">
                  <c:v>0.685791015625</c:v>
                </c:pt>
                <c:pt idx="1">
                  <c:v>0.63313677881836</c:v>
                </c:pt>
                <c:pt idx="2">
                  <c:v>0.609161213563355</c:v>
                </c:pt>
                <c:pt idx="3">
                  <c:v>0.542936288088643</c:v>
                </c:pt>
                <c:pt idx="4">
                  <c:v>0.530816326530612</c:v>
                </c:pt>
                <c:pt idx="5">
                  <c:v>0.741512345679012</c:v>
                </c:pt>
                <c:pt idx="6">
                  <c:v>0.669421487603306</c:v>
                </c:pt>
                <c:pt idx="7">
                  <c:v>0.663923182441701</c:v>
                </c:pt>
                <c:pt idx="8">
                  <c:v>0.655328798185941</c:v>
                </c:pt>
                <c:pt idx="9">
                  <c:v>0.623268698060942</c:v>
                </c:pt>
                <c:pt idx="10">
                  <c:v>0.738525390625</c:v>
                </c:pt>
                <c:pt idx="11">
                  <c:v>0.666389004581424</c:v>
                </c:pt>
                <c:pt idx="12">
                  <c:v>0.531684027777778</c:v>
                </c:pt>
                <c:pt idx="13">
                  <c:v>0.572680788897005</c:v>
                </c:pt>
                <c:pt idx="14">
                  <c:v>0.47265625</c:v>
                </c:pt>
                <c:pt idx="15">
                  <c:v>0.748890532544379</c:v>
                </c:pt>
                <c:pt idx="16">
                  <c:v>0.551836734693878</c:v>
                </c:pt>
                <c:pt idx="17">
                  <c:v>0.5625</c:v>
                </c:pt>
                <c:pt idx="18">
                  <c:v>0.460459183673469</c:v>
                </c:pt>
                <c:pt idx="19">
                  <c:v>0.444444444444444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618808"/>
        <c:axId val="2093260376"/>
      </c:scatterChart>
      <c:valAx>
        <c:axId val="2092618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Height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3260376"/>
        <c:crosses val="autoZero"/>
        <c:crossBetween val="midCat"/>
      </c:valAx>
      <c:valAx>
        <c:axId val="20932603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  <a:p>
                <a:pPr>
                  <a:defRPr/>
                </a:pPr>
                <a:r>
                  <a:rPr lang="en-US"/>
                  <a:t>heartwood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2092618808"/>
        <c:crosses val="autoZero"/>
        <c:crossBetween val="midCat"/>
      </c:valAx>
    </c:plotArea>
    <c:legend>
      <c:legendPos val="r"/>
      <c:legendEntry>
        <c:idx val="9"/>
        <c:delete val="1"/>
      </c:legendEntry>
      <c:legendEntry>
        <c:idx val="10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glob17</c:v>
          </c:tx>
          <c:spPr>
            <a:ln w="47625">
              <a:noFill/>
            </a:ln>
          </c:spPr>
          <c:xVal>
            <c:numRef>
              <c:f>Sheet1!$F$69:$F$73</c:f>
              <c:numCache>
                <c:formatCode>General</c:formatCode>
                <c:ptCount val="5"/>
                <c:pt idx="0">
                  <c:v>0.3</c:v>
                </c:pt>
                <c:pt idx="1">
                  <c:v>3.3</c:v>
                </c:pt>
                <c:pt idx="2">
                  <c:v>6.3</c:v>
                </c:pt>
                <c:pt idx="3">
                  <c:v>9.3</c:v>
                </c:pt>
                <c:pt idx="4">
                  <c:v>11.62</c:v>
                </c:pt>
              </c:numCache>
            </c:numRef>
          </c:xVal>
          <c:yVal>
            <c:numRef>
              <c:f>Sheet1!$L$69:$L$73</c:f>
              <c:numCache>
                <c:formatCode>0%</c:formatCode>
                <c:ptCount val="5"/>
                <c:pt idx="0">
                  <c:v>0.64</c:v>
                </c:pt>
                <c:pt idx="1">
                  <c:v>0.678200692041522</c:v>
                </c:pt>
                <c:pt idx="2">
                  <c:v>0.629013079667063</c:v>
                </c:pt>
                <c:pt idx="3">
                  <c:v>0.479289940828402</c:v>
                </c:pt>
                <c:pt idx="4">
                  <c:v>0.4624</c:v>
                </c:pt>
              </c:numCache>
            </c:numRef>
          </c:yVal>
          <c:smooth val="0"/>
        </c:ser>
        <c:ser>
          <c:idx val="1"/>
          <c:order val="1"/>
          <c:tx>
            <c:v>Glob18</c:v>
          </c:tx>
          <c:spPr>
            <a:ln w="47625">
              <a:noFill/>
            </a:ln>
          </c:spPr>
          <c:xVal>
            <c:numRef>
              <c:f>Sheet1!$F$74:$F$78</c:f>
              <c:numCache>
                <c:formatCode>General</c:formatCode>
                <c:ptCount val="5"/>
                <c:pt idx="0">
                  <c:v>0.3</c:v>
                </c:pt>
                <c:pt idx="1">
                  <c:v>3.36</c:v>
                </c:pt>
                <c:pt idx="2">
                  <c:v>6.34</c:v>
                </c:pt>
                <c:pt idx="3">
                  <c:v>9.34</c:v>
                </c:pt>
                <c:pt idx="4">
                  <c:v>12.25</c:v>
                </c:pt>
              </c:numCache>
            </c:numRef>
          </c:xVal>
          <c:yVal>
            <c:numRef>
              <c:f>Sheet1!$L$74:$L$78</c:f>
              <c:numCache>
                <c:formatCode>0%</c:formatCode>
                <c:ptCount val="5"/>
                <c:pt idx="0">
                  <c:v>0.726368801652893</c:v>
                </c:pt>
                <c:pt idx="1">
                  <c:v>0.64891975308642</c:v>
                </c:pt>
                <c:pt idx="2">
                  <c:v>0.620752984389348</c:v>
                </c:pt>
                <c:pt idx="3">
                  <c:v>0.537777777777778</c:v>
                </c:pt>
                <c:pt idx="4">
                  <c:v>0.548696844993141</c:v>
                </c:pt>
              </c:numCache>
            </c:numRef>
          </c:yVal>
          <c:smooth val="0"/>
        </c:ser>
        <c:ser>
          <c:idx val="2"/>
          <c:order val="2"/>
          <c:tx>
            <c:v>Glob19</c:v>
          </c:tx>
          <c:spPr>
            <a:ln w="47625">
              <a:noFill/>
            </a:ln>
          </c:spPr>
          <c:xVal>
            <c:numRef>
              <c:f>Sheet1!$F$79:$F$83</c:f>
              <c:numCache>
                <c:formatCode>General</c:formatCode>
                <c:ptCount val="5"/>
                <c:pt idx="0">
                  <c:v>0.3</c:v>
                </c:pt>
                <c:pt idx="1">
                  <c:v>3.3</c:v>
                </c:pt>
                <c:pt idx="2">
                  <c:v>6.3</c:v>
                </c:pt>
                <c:pt idx="3">
                  <c:v>9.3</c:v>
                </c:pt>
                <c:pt idx="4">
                  <c:v>12.3</c:v>
                </c:pt>
              </c:numCache>
            </c:numRef>
          </c:xVal>
          <c:yVal>
            <c:numRef>
              <c:f>Sheet1!$L$79:$L$83</c:f>
              <c:numCache>
                <c:formatCode>0%</c:formatCode>
                <c:ptCount val="5"/>
                <c:pt idx="0">
                  <c:v>0.710408163265306</c:v>
                </c:pt>
                <c:pt idx="1">
                  <c:v>0.743162901307967</c:v>
                </c:pt>
                <c:pt idx="2">
                  <c:v>0.7056</c:v>
                </c:pt>
                <c:pt idx="3">
                  <c:v>0.688546853779991</c:v>
                </c:pt>
                <c:pt idx="4">
                  <c:v>0.680625</c:v>
                </c:pt>
              </c:numCache>
            </c:numRef>
          </c:yVal>
          <c:smooth val="0"/>
        </c:ser>
        <c:ser>
          <c:idx val="3"/>
          <c:order val="3"/>
          <c:tx>
            <c:v>glob20</c:v>
          </c:tx>
          <c:spPr>
            <a:ln w="47625">
              <a:noFill/>
            </a:ln>
          </c:spPr>
          <c:xVal>
            <c:numRef>
              <c:f>Sheet1!$F$84:$F$88</c:f>
              <c:numCache>
                <c:formatCode>General</c:formatCode>
                <c:ptCount val="5"/>
                <c:pt idx="0">
                  <c:v>0.3</c:v>
                </c:pt>
                <c:pt idx="1">
                  <c:v>3.3</c:v>
                </c:pt>
                <c:pt idx="2">
                  <c:v>6.3</c:v>
                </c:pt>
                <c:pt idx="3">
                  <c:v>9.3</c:v>
                </c:pt>
                <c:pt idx="4">
                  <c:v>10.74</c:v>
                </c:pt>
              </c:numCache>
            </c:numRef>
          </c:xVal>
          <c:yVal>
            <c:numRef>
              <c:f>Sheet1!$L$84:$L$88</c:f>
              <c:numCache>
                <c:formatCode>0%</c:formatCode>
                <c:ptCount val="5"/>
                <c:pt idx="0">
                  <c:v>0.786940686784599</c:v>
                </c:pt>
                <c:pt idx="1">
                  <c:v>0.778546712802768</c:v>
                </c:pt>
                <c:pt idx="2">
                  <c:v>0.718809073724007</c:v>
                </c:pt>
                <c:pt idx="3">
                  <c:v>0.687685901249256</c:v>
                </c:pt>
                <c:pt idx="4">
                  <c:v>0.680625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7672504"/>
        <c:axId val="2107664296"/>
      </c:scatterChart>
      <c:valAx>
        <c:axId val="2107672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7664296"/>
        <c:crosses val="autoZero"/>
        <c:crossBetween val="midCat"/>
      </c:valAx>
      <c:valAx>
        <c:axId val="21076642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076725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787400</xdr:colOff>
      <xdr:row>2</xdr:row>
      <xdr:rowOff>82550</xdr:rowOff>
    </xdr:from>
    <xdr:to>
      <xdr:col>26</xdr:col>
      <xdr:colOff>114300</xdr:colOff>
      <xdr:row>47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171450</xdr:colOff>
      <xdr:row>54</xdr:row>
      <xdr:rowOff>177806</xdr:rowOff>
    </xdr:from>
    <xdr:to>
      <xdr:col>26</xdr:col>
      <xdr:colOff>127000</xdr:colOff>
      <xdr:row>87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8"/>
  <sheetViews>
    <sheetView tabSelected="1" workbookViewId="0">
      <pane xSplit="3" ySplit="1" topLeftCell="M10" activePane="bottomRight" state="frozen"/>
      <selection pane="topRight" activeCell="D1" sqref="D1"/>
      <selection pane="bottomLeft" activeCell="A2" sqref="A2"/>
      <selection pane="bottomRight" activeCell="H90" sqref="H90"/>
    </sheetView>
  </sheetViews>
  <sheetFormatPr baseColWidth="10" defaultRowHeight="15" x14ac:dyDescent="0"/>
  <cols>
    <col min="1" max="1" width="15.33203125" customWidth="1"/>
  </cols>
  <sheetData>
    <row r="1" spans="1:12" ht="45">
      <c r="A1" t="s">
        <v>0</v>
      </c>
      <c r="B1" t="s">
        <v>3</v>
      </c>
      <c r="C1" t="s">
        <v>1</v>
      </c>
      <c r="D1" t="s">
        <v>7</v>
      </c>
      <c r="E1" t="s">
        <v>8</v>
      </c>
      <c r="F1" t="s">
        <v>9</v>
      </c>
      <c r="G1" t="s">
        <v>10</v>
      </c>
      <c r="H1" s="1" t="s">
        <v>15</v>
      </c>
      <c r="I1" t="s">
        <v>14</v>
      </c>
      <c r="J1" t="s">
        <v>11</v>
      </c>
      <c r="K1" t="s">
        <v>12</v>
      </c>
      <c r="L1" t="s">
        <v>13</v>
      </c>
    </row>
    <row r="2" spans="1:12">
      <c r="A2" t="s">
        <v>2</v>
      </c>
      <c r="B2">
        <v>1</v>
      </c>
      <c r="C2">
        <v>1</v>
      </c>
      <c r="D2">
        <v>3.45</v>
      </c>
      <c r="E2">
        <v>1</v>
      </c>
      <c r="F2">
        <v>0.3</v>
      </c>
      <c r="G2">
        <v>24</v>
      </c>
      <c r="H2">
        <v>18</v>
      </c>
      <c r="I2">
        <f t="shared" ref="I2:I33" si="0">(G2-H2)/2</f>
        <v>3</v>
      </c>
      <c r="J2">
        <f t="shared" ref="J2:J33" si="1">PI()*(G2/2)^2</f>
        <v>452.38934211693021</v>
      </c>
      <c r="K2">
        <f t="shared" ref="K2:K33" si="2">PI()*(H2/2)^2</f>
        <v>254.46900494077323</v>
      </c>
      <c r="L2" s="2">
        <f>K2/J2</f>
        <v>0.5625</v>
      </c>
    </row>
    <row r="3" spans="1:12">
      <c r="A3" t="s">
        <v>2</v>
      </c>
      <c r="B3">
        <v>1</v>
      </c>
      <c r="C3">
        <v>2</v>
      </c>
      <c r="D3">
        <v>2.7</v>
      </c>
      <c r="E3">
        <v>2</v>
      </c>
      <c r="F3">
        <f>F2+D2</f>
        <v>3.75</v>
      </c>
      <c r="G3">
        <v>15.5</v>
      </c>
      <c r="H3">
        <v>9</v>
      </c>
      <c r="I3">
        <f t="shared" si="0"/>
        <v>3.25</v>
      </c>
      <c r="J3">
        <f t="shared" si="1"/>
        <v>188.69190875623696</v>
      </c>
      <c r="K3">
        <f t="shared" si="2"/>
        <v>63.617251235193308</v>
      </c>
      <c r="L3" s="2">
        <f t="shared" ref="L3:L79" si="3">K3/J3</f>
        <v>0.33714880332986469</v>
      </c>
    </row>
    <row r="4" spans="1:12">
      <c r="A4" t="s">
        <v>2</v>
      </c>
      <c r="B4">
        <v>1</v>
      </c>
      <c r="C4">
        <v>3</v>
      </c>
      <c r="E4">
        <v>3</v>
      </c>
      <c r="F4">
        <f>D3+F3</f>
        <v>6.45</v>
      </c>
      <c r="G4">
        <v>14</v>
      </c>
      <c r="H4">
        <v>9</v>
      </c>
      <c r="I4">
        <f t="shared" si="0"/>
        <v>2.5</v>
      </c>
      <c r="J4">
        <f t="shared" si="1"/>
        <v>153.93804002589985</v>
      </c>
      <c r="K4">
        <f t="shared" si="2"/>
        <v>63.617251235193308</v>
      </c>
      <c r="L4" s="2">
        <f t="shared" si="3"/>
        <v>0.41326530612244899</v>
      </c>
    </row>
    <row r="5" spans="1:12">
      <c r="A5" t="s">
        <v>2</v>
      </c>
      <c r="B5">
        <v>2</v>
      </c>
      <c r="C5">
        <v>1</v>
      </c>
      <c r="D5">
        <v>3.04</v>
      </c>
      <c r="E5">
        <v>1</v>
      </c>
      <c r="F5">
        <v>0.3</v>
      </c>
      <c r="G5">
        <v>22</v>
      </c>
      <c r="H5">
        <v>15</v>
      </c>
      <c r="I5">
        <f t="shared" si="0"/>
        <v>3.5</v>
      </c>
      <c r="J5">
        <f t="shared" si="1"/>
        <v>380.13271108436498</v>
      </c>
      <c r="K5">
        <f t="shared" si="2"/>
        <v>176.71458676442586</v>
      </c>
      <c r="L5" s="2">
        <f t="shared" si="3"/>
        <v>0.46487603305785119</v>
      </c>
    </row>
    <row r="6" spans="1:12">
      <c r="A6" t="s">
        <v>2</v>
      </c>
      <c r="B6">
        <v>2</v>
      </c>
      <c r="C6">
        <v>2</v>
      </c>
      <c r="D6">
        <v>1.78</v>
      </c>
      <c r="E6">
        <v>2</v>
      </c>
      <c r="F6">
        <f>F5+D5</f>
        <v>3.34</v>
      </c>
      <c r="G6">
        <v>16</v>
      </c>
      <c r="H6">
        <v>10</v>
      </c>
      <c r="I6">
        <f t="shared" si="0"/>
        <v>3</v>
      </c>
      <c r="J6">
        <f t="shared" si="1"/>
        <v>201.06192982974676</v>
      </c>
      <c r="K6">
        <f t="shared" si="2"/>
        <v>78.539816339744831</v>
      </c>
      <c r="L6" s="2">
        <f t="shared" si="3"/>
        <v>0.390625</v>
      </c>
    </row>
    <row r="7" spans="1:12">
      <c r="A7" t="s">
        <v>2</v>
      </c>
      <c r="B7">
        <v>2</v>
      </c>
      <c r="C7">
        <v>3</v>
      </c>
      <c r="E7">
        <v>3</v>
      </c>
      <c r="F7">
        <f>F6+D6</f>
        <v>5.12</v>
      </c>
      <c r="G7">
        <v>15.5</v>
      </c>
      <c r="H7">
        <v>9.5</v>
      </c>
      <c r="I7">
        <f t="shared" si="0"/>
        <v>3</v>
      </c>
      <c r="J7">
        <f t="shared" si="1"/>
        <v>188.69190875623696</v>
      </c>
      <c r="K7">
        <f t="shared" si="2"/>
        <v>70.882184246619701</v>
      </c>
      <c r="L7" s="2">
        <f t="shared" si="3"/>
        <v>0.37565036420395415</v>
      </c>
    </row>
    <row r="8" spans="1:12">
      <c r="A8" t="s">
        <v>2</v>
      </c>
      <c r="B8">
        <v>3</v>
      </c>
      <c r="C8">
        <v>1</v>
      </c>
      <c r="D8">
        <v>2.8</v>
      </c>
      <c r="E8">
        <v>1</v>
      </c>
      <c r="F8">
        <v>0.3</v>
      </c>
      <c r="G8">
        <v>18</v>
      </c>
      <c r="H8">
        <v>13</v>
      </c>
      <c r="I8">
        <f t="shared" si="0"/>
        <v>2.5</v>
      </c>
      <c r="J8">
        <f t="shared" si="1"/>
        <v>254.46900494077323</v>
      </c>
      <c r="K8">
        <f t="shared" si="2"/>
        <v>132.73228961416876</v>
      </c>
      <c r="L8" s="2">
        <f t="shared" si="3"/>
        <v>0.52160493827160492</v>
      </c>
    </row>
    <row r="9" spans="1:12">
      <c r="A9" t="s">
        <v>2</v>
      </c>
      <c r="B9">
        <v>3</v>
      </c>
      <c r="C9">
        <v>2</v>
      </c>
      <c r="D9">
        <v>3.13</v>
      </c>
      <c r="E9">
        <v>2</v>
      </c>
      <c r="F9">
        <f>F8+D8</f>
        <v>3.0999999999999996</v>
      </c>
      <c r="G9">
        <v>15</v>
      </c>
      <c r="H9">
        <v>9.5</v>
      </c>
      <c r="I9">
        <f t="shared" si="0"/>
        <v>2.75</v>
      </c>
      <c r="J9">
        <f t="shared" si="1"/>
        <v>176.71458676442586</v>
      </c>
      <c r="K9">
        <f t="shared" si="2"/>
        <v>70.882184246619701</v>
      </c>
      <c r="L9" s="2">
        <f t="shared" si="3"/>
        <v>0.40111111111111108</v>
      </c>
    </row>
    <row r="10" spans="1:12">
      <c r="A10" t="s">
        <v>2</v>
      </c>
      <c r="B10">
        <v>3</v>
      </c>
      <c r="C10">
        <v>3</v>
      </c>
      <c r="E10">
        <v>3</v>
      </c>
      <c r="F10">
        <f>F9+D9</f>
        <v>6.2299999999999995</v>
      </c>
      <c r="G10">
        <v>12.75</v>
      </c>
      <c r="H10">
        <v>8.5</v>
      </c>
      <c r="I10">
        <f t="shared" si="0"/>
        <v>2.125</v>
      </c>
      <c r="J10">
        <f t="shared" si="1"/>
        <v>127.67628893729768</v>
      </c>
      <c r="K10">
        <f t="shared" si="2"/>
        <v>56.745017305465637</v>
      </c>
      <c r="L10" s="2">
        <f t="shared" si="3"/>
        <v>0.44444444444444442</v>
      </c>
    </row>
    <row r="11" spans="1:12">
      <c r="A11" t="s">
        <v>2</v>
      </c>
      <c r="B11">
        <v>4</v>
      </c>
      <c r="C11">
        <v>1</v>
      </c>
      <c r="D11">
        <v>3.25</v>
      </c>
      <c r="E11">
        <v>1</v>
      </c>
      <c r="F11">
        <v>0.3</v>
      </c>
      <c r="G11">
        <v>21</v>
      </c>
      <c r="H11">
        <v>14.5</v>
      </c>
      <c r="I11">
        <f t="shared" si="0"/>
        <v>3.25</v>
      </c>
      <c r="J11">
        <f t="shared" si="1"/>
        <v>346.36059005827468</v>
      </c>
      <c r="K11">
        <f t="shared" si="2"/>
        <v>165.1299638543135</v>
      </c>
      <c r="L11" s="2">
        <f t="shared" si="3"/>
        <v>0.47675736961451248</v>
      </c>
    </row>
    <row r="12" spans="1:12">
      <c r="A12" t="s">
        <v>2</v>
      </c>
      <c r="B12">
        <v>4</v>
      </c>
      <c r="C12">
        <v>2</v>
      </c>
      <c r="D12">
        <v>2.98</v>
      </c>
      <c r="E12">
        <v>2</v>
      </c>
      <c r="F12">
        <f>F11+D11</f>
        <v>3.55</v>
      </c>
      <c r="G12">
        <v>17</v>
      </c>
      <c r="H12">
        <v>10</v>
      </c>
      <c r="I12">
        <f t="shared" si="0"/>
        <v>3.5</v>
      </c>
      <c r="J12">
        <f t="shared" si="1"/>
        <v>226.98006922186255</v>
      </c>
      <c r="K12">
        <f t="shared" si="2"/>
        <v>78.539816339744831</v>
      </c>
      <c r="L12" s="2">
        <f t="shared" si="3"/>
        <v>0.34602076124567477</v>
      </c>
    </row>
    <row r="13" spans="1:12">
      <c r="A13" t="s">
        <v>2</v>
      </c>
      <c r="B13">
        <v>4</v>
      </c>
      <c r="C13">
        <v>3</v>
      </c>
      <c r="E13">
        <v>3</v>
      </c>
      <c r="F13">
        <f>F12+D12</f>
        <v>6.5299999999999994</v>
      </c>
      <c r="G13">
        <v>15</v>
      </c>
      <c r="H13">
        <v>9</v>
      </c>
      <c r="I13">
        <f t="shared" si="0"/>
        <v>3</v>
      </c>
      <c r="J13">
        <f t="shared" si="1"/>
        <v>176.71458676442586</v>
      </c>
      <c r="K13">
        <f t="shared" si="2"/>
        <v>63.617251235193308</v>
      </c>
      <c r="L13" s="2">
        <f t="shared" si="3"/>
        <v>0.36</v>
      </c>
    </row>
    <row r="14" spans="1:12">
      <c r="A14" t="s">
        <v>4</v>
      </c>
      <c r="B14">
        <v>5</v>
      </c>
      <c r="C14">
        <v>1</v>
      </c>
      <c r="D14">
        <v>3.02</v>
      </c>
      <c r="E14">
        <v>1</v>
      </c>
      <c r="F14">
        <v>0.3</v>
      </c>
      <c r="G14">
        <v>28</v>
      </c>
      <c r="H14">
        <v>18.5</v>
      </c>
      <c r="I14">
        <f t="shared" si="0"/>
        <v>4.75</v>
      </c>
      <c r="J14">
        <f t="shared" si="1"/>
        <v>615.75216010359941</v>
      </c>
      <c r="K14">
        <f t="shared" si="2"/>
        <v>268.80252142277669</v>
      </c>
      <c r="L14" s="2">
        <f t="shared" si="3"/>
        <v>0.43654336734693883</v>
      </c>
    </row>
    <row r="15" spans="1:12">
      <c r="A15" t="s">
        <v>4</v>
      </c>
      <c r="B15">
        <v>5</v>
      </c>
      <c r="C15">
        <v>2</v>
      </c>
      <c r="D15">
        <v>2.8</v>
      </c>
      <c r="E15">
        <v>2</v>
      </c>
      <c r="F15">
        <f>F14+D14</f>
        <v>3.32</v>
      </c>
      <c r="G15">
        <v>19.5</v>
      </c>
      <c r="H15">
        <v>12</v>
      </c>
      <c r="I15">
        <f t="shared" si="0"/>
        <v>3.75</v>
      </c>
      <c r="J15">
        <f t="shared" si="1"/>
        <v>298.64765163187968</v>
      </c>
      <c r="K15">
        <f t="shared" si="2"/>
        <v>113.09733552923255</v>
      </c>
      <c r="L15" s="2">
        <f t="shared" si="3"/>
        <v>0.37869822485207105</v>
      </c>
    </row>
    <row r="16" spans="1:12">
      <c r="A16" t="s">
        <v>4</v>
      </c>
      <c r="B16">
        <v>5</v>
      </c>
      <c r="C16">
        <v>3</v>
      </c>
      <c r="D16">
        <v>2.8</v>
      </c>
      <c r="E16">
        <v>3</v>
      </c>
      <c r="F16">
        <f>F15+D15</f>
        <v>6.1199999999999992</v>
      </c>
      <c r="G16">
        <v>18</v>
      </c>
      <c r="H16">
        <v>9.5</v>
      </c>
      <c r="I16">
        <f t="shared" si="0"/>
        <v>4.25</v>
      </c>
      <c r="J16">
        <f t="shared" si="1"/>
        <v>254.46900494077323</v>
      </c>
      <c r="K16">
        <f t="shared" si="2"/>
        <v>70.882184246619701</v>
      </c>
      <c r="L16" s="2">
        <f t="shared" si="3"/>
        <v>0.2785493827160494</v>
      </c>
    </row>
    <row r="17" spans="1:12">
      <c r="A17" t="s">
        <v>4</v>
      </c>
      <c r="B17">
        <v>5</v>
      </c>
      <c r="E17">
        <v>4</v>
      </c>
      <c r="F17">
        <f>F16+D16</f>
        <v>8.9199999999999982</v>
      </c>
      <c r="G17">
        <v>14.25</v>
      </c>
      <c r="H17">
        <v>5</v>
      </c>
      <c r="I17">
        <f t="shared" si="0"/>
        <v>4.625</v>
      </c>
      <c r="J17">
        <f t="shared" si="1"/>
        <v>159.48491455489435</v>
      </c>
      <c r="K17">
        <f t="shared" si="2"/>
        <v>19.634954084936208</v>
      </c>
      <c r="L17" s="2">
        <f t="shared" si="3"/>
        <v>0.12311480455524777</v>
      </c>
    </row>
    <row r="18" spans="1:12">
      <c r="A18" t="s">
        <v>4</v>
      </c>
      <c r="B18">
        <v>6</v>
      </c>
      <c r="C18">
        <v>1</v>
      </c>
      <c r="D18">
        <v>3.01</v>
      </c>
      <c r="E18">
        <v>1</v>
      </c>
      <c r="F18">
        <v>0.3</v>
      </c>
      <c r="G18">
        <v>27</v>
      </c>
      <c r="H18">
        <v>17.5</v>
      </c>
      <c r="I18">
        <f t="shared" si="0"/>
        <v>4.75</v>
      </c>
      <c r="J18">
        <f t="shared" si="1"/>
        <v>572.55526111673976</v>
      </c>
      <c r="K18">
        <f t="shared" si="2"/>
        <v>240.52818754046854</v>
      </c>
      <c r="L18" s="2">
        <f t="shared" si="3"/>
        <v>0.42009602194787382</v>
      </c>
    </row>
    <row r="19" spans="1:12">
      <c r="A19" t="s">
        <v>4</v>
      </c>
      <c r="B19">
        <v>6</v>
      </c>
      <c r="E19">
        <v>2</v>
      </c>
      <c r="F19">
        <f>F18+D18</f>
        <v>3.3099999999999996</v>
      </c>
      <c r="G19">
        <v>23</v>
      </c>
      <c r="H19">
        <v>14</v>
      </c>
      <c r="I19">
        <f t="shared" si="0"/>
        <v>4.5</v>
      </c>
      <c r="J19">
        <f t="shared" si="1"/>
        <v>415.47562843725012</v>
      </c>
      <c r="K19">
        <f t="shared" si="2"/>
        <v>153.93804002589985</v>
      </c>
      <c r="L19" s="2">
        <f t="shared" si="3"/>
        <v>0.37051039697542532</v>
      </c>
    </row>
    <row r="20" spans="1:12">
      <c r="A20" t="s">
        <v>4</v>
      </c>
      <c r="B20">
        <v>7</v>
      </c>
      <c r="C20">
        <v>1</v>
      </c>
      <c r="D20">
        <v>3.03</v>
      </c>
      <c r="E20">
        <v>1</v>
      </c>
      <c r="F20">
        <v>0.3</v>
      </c>
      <c r="G20">
        <v>23</v>
      </c>
      <c r="H20">
        <v>17.5</v>
      </c>
      <c r="I20">
        <f t="shared" si="0"/>
        <v>2.75</v>
      </c>
      <c r="J20">
        <f t="shared" si="1"/>
        <v>415.47562843725012</v>
      </c>
      <c r="K20">
        <f t="shared" si="2"/>
        <v>240.52818754046854</v>
      </c>
      <c r="L20" s="2">
        <f t="shared" si="3"/>
        <v>0.57892249527410211</v>
      </c>
    </row>
    <row r="21" spans="1:12">
      <c r="A21" t="s">
        <v>4</v>
      </c>
      <c r="B21">
        <v>7</v>
      </c>
      <c r="C21">
        <v>2</v>
      </c>
      <c r="D21">
        <v>2.76</v>
      </c>
      <c r="E21">
        <v>2</v>
      </c>
      <c r="F21">
        <f>F20+D20</f>
        <v>3.3299999999999996</v>
      </c>
      <c r="G21">
        <v>20.5</v>
      </c>
      <c r="H21">
        <v>14.5</v>
      </c>
      <c r="I21">
        <f t="shared" si="0"/>
        <v>3</v>
      </c>
      <c r="J21">
        <f t="shared" si="1"/>
        <v>330.06357816777762</v>
      </c>
      <c r="K21">
        <f t="shared" si="2"/>
        <v>165.1299638543135</v>
      </c>
      <c r="L21" s="2">
        <f t="shared" si="3"/>
        <v>0.50029744199881021</v>
      </c>
    </row>
    <row r="22" spans="1:12">
      <c r="A22" t="s">
        <v>4</v>
      </c>
      <c r="B22">
        <v>7</v>
      </c>
      <c r="C22">
        <v>3</v>
      </c>
      <c r="D22">
        <v>2.8</v>
      </c>
      <c r="E22">
        <v>3</v>
      </c>
      <c r="F22">
        <f>F21+D21</f>
        <v>6.09</v>
      </c>
      <c r="G22">
        <v>17.75</v>
      </c>
      <c r="H22">
        <v>11.5</v>
      </c>
      <c r="I22">
        <f t="shared" si="0"/>
        <v>3.125</v>
      </c>
      <c r="J22">
        <f t="shared" si="1"/>
        <v>247.44950885540854</v>
      </c>
      <c r="K22">
        <f t="shared" si="2"/>
        <v>103.86890710931253</v>
      </c>
      <c r="L22" s="2">
        <f t="shared" si="3"/>
        <v>0.41975798452687957</v>
      </c>
    </row>
    <row r="23" spans="1:12">
      <c r="A23" t="s">
        <v>4</v>
      </c>
      <c r="B23">
        <v>7</v>
      </c>
      <c r="C23">
        <v>4</v>
      </c>
      <c r="D23">
        <v>2.2999999999999998</v>
      </c>
      <c r="E23">
        <v>4</v>
      </c>
      <c r="F23">
        <f>F22+D22</f>
        <v>8.89</v>
      </c>
      <c r="G23">
        <v>15</v>
      </c>
      <c r="H23">
        <v>7</v>
      </c>
      <c r="I23">
        <f t="shared" si="0"/>
        <v>4</v>
      </c>
      <c r="J23">
        <f t="shared" si="1"/>
        <v>176.71458676442586</v>
      </c>
      <c r="K23">
        <f t="shared" si="2"/>
        <v>38.484510006474963</v>
      </c>
      <c r="L23" s="2">
        <f t="shared" si="3"/>
        <v>0.21777777777777776</v>
      </c>
    </row>
    <row r="24" spans="1:12">
      <c r="A24" t="s">
        <v>4</v>
      </c>
      <c r="B24">
        <v>7</v>
      </c>
      <c r="E24">
        <v>5</v>
      </c>
      <c r="F24">
        <f>F23+D23</f>
        <v>11.190000000000001</v>
      </c>
      <c r="G24">
        <v>11</v>
      </c>
      <c r="H24">
        <v>0</v>
      </c>
      <c r="I24">
        <f t="shared" si="0"/>
        <v>5.5</v>
      </c>
      <c r="J24">
        <f t="shared" si="1"/>
        <v>95.033177771091246</v>
      </c>
      <c r="K24">
        <f t="shared" si="2"/>
        <v>0</v>
      </c>
      <c r="L24" s="2">
        <f t="shared" si="3"/>
        <v>0</v>
      </c>
    </row>
    <row r="25" spans="1:12">
      <c r="A25" t="s">
        <v>4</v>
      </c>
      <c r="B25">
        <v>8</v>
      </c>
      <c r="C25">
        <v>1</v>
      </c>
      <c r="D25">
        <v>2.99</v>
      </c>
      <c r="E25">
        <v>1</v>
      </c>
      <c r="F25">
        <f>0.3</f>
        <v>0.3</v>
      </c>
      <c r="G25">
        <v>28.5</v>
      </c>
      <c r="H25">
        <v>21</v>
      </c>
      <c r="I25">
        <f t="shared" si="0"/>
        <v>3.75</v>
      </c>
      <c r="J25">
        <f t="shared" si="1"/>
        <v>637.93965821957738</v>
      </c>
      <c r="K25">
        <f t="shared" si="2"/>
        <v>346.36059005827468</v>
      </c>
      <c r="L25" s="2">
        <f t="shared" si="3"/>
        <v>0.54293628808864258</v>
      </c>
    </row>
    <row r="26" spans="1:12">
      <c r="A26" t="s">
        <v>4</v>
      </c>
      <c r="B26">
        <v>8</v>
      </c>
      <c r="C26">
        <v>2</v>
      </c>
      <c r="D26">
        <v>2.8</v>
      </c>
      <c r="E26">
        <v>2</v>
      </c>
      <c r="F26">
        <f>F25+D25</f>
        <v>3.29</v>
      </c>
      <c r="G26">
        <v>23.5</v>
      </c>
      <c r="H26">
        <v>17.5</v>
      </c>
      <c r="I26">
        <f t="shared" si="0"/>
        <v>3</v>
      </c>
      <c r="J26">
        <f t="shared" si="1"/>
        <v>433.73613573624084</v>
      </c>
      <c r="K26">
        <f t="shared" si="2"/>
        <v>240.52818754046854</v>
      </c>
      <c r="L26" s="2">
        <f t="shared" si="3"/>
        <v>0.55454956994114979</v>
      </c>
    </row>
    <row r="27" spans="1:12">
      <c r="A27" t="s">
        <v>4</v>
      </c>
      <c r="B27">
        <v>8</v>
      </c>
      <c r="C27">
        <v>3</v>
      </c>
      <c r="D27">
        <v>2.99</v>
      </c>
      <c r="E27">
        <v>3</v>
      </c>
      <c r="F27">
        <f>F26+D26</f>
        <v>6.09</v>
      </c>
      <c r="G27">
        <v>19.5</v>
      </c>
      <c r="H27">
        <v>12.5</v>
      </c>
      <c r="I27">
        <f t="shared" si="0"/>
        <v>3.5</v>
      </c>
      <c r="J27">
        <f t="shared" si="1"/>
        <v>298.64765163187968</v>
      </c>
      <c r="K27">
        <f t="shared" si="2"/>
        <v>122.7184630308513</v>
      </c>
      <c r="L27" s="2">
        <f t="shared" si="3"/>
        <v>0.41091387245233402</v>
      </c>
    </row>
    <row r="28" spans="1:12">
      <c r="A28" t="s">
        <v>4</v>
      </c>
      <c r="B28">
        <v>8</v>
      </c>
      <c r="E28">
        <v>4</v>
      </c>
      <c r="F28">
        <f>F27+D27</f>
        <v>9.08</v>
      </c>
      <c r="G28">
        <v>17</v>
      </c>
      <c r="H28">
        <v>7.5</v>
      </c>
      <c r="I28">
        <f t="shared" si="0"/>
        <v>4.75</v>
      </c>
      <c r="J28">
        <f t="shared" si="1"/>
        <v>226.98006922186255</v>
      </c>
      <c r="K28">
        <f t="shared" si="2"/>
        <v>44.178646691106465</v>
      </c>
      <c r="L28" s="2">
        <f t="shared" si="3"/>
        <v>0.19463667820069205</v>
      </c>
    </row>
    <row r="29" spans="1:12">
      <c r="A29" t="s">
        <v>5</v>
      </c>
      <c r="B29">
        <v>9</v>
      </c>
      <c r="C29">
        <v>1</v>
      </c>
      <c r="D29">
        <v>3</v>
      </c>
      <c r="E29">
        <v>1</v>
      </c>
      <c r="F29">
        <v>0.3</v>
      </c>
      <c r="G29">
        <v>28.5</v>
      </c>
      <c r="H29">
        <v>23</v>
      </c>
      <c r="I29">
        <f t="shared" si="0"/>
        <v>2.75</v>
      </c>
      <c r="J29">
        <f t="shared" si="1"/>
        <v>637.93965821957738</v>
      </c>
      <c r="K29">
        <f t="shared" si="2"/>
        <v>415.47562843725012</v>
      </c>
      <c r="L29" s="2">
        <f t="shared" si="3"/>
        <v>0.65127731609726069</v>
      </c>
    </row>
    <row r="30" spans="1:12">
      <c r="A30" t="s">
        <v>5</v>
      </c>
      <c r="B30">
        <v>9</v>
      </c>
      <c r="C30">
        <v>2</v>
      </c>
      <c r="D30">
        <v>3</v>
      </c>
      <c r="E30">
        <v>2</v>
      </c>
      <c r="F30">
        <f>F29+D29</f>
        <v>3.3</v>
      </c>
      <c r="G30">
        <v>22</v>
      </c>
      <c r="H30">
        <v>18</v>
      </c>
      <c r="I30">
        <f t="shared" si="0"/>
        <v>2</v>
      </c>
      <c r="J30">
        <f t="shared" si="1"/>
        <v>380.13271108436498</v>
      </c>
      <c r="K30">
        <f t="shared" si="2"/>
        <v>254.46900494077323</v>
      </c>
      <c r="L30" s="2">
        <f t="shared" si="3"/>
        <v>0.66942148760330578</v>
      </c>
    </row>
    <row r="31" spans="1:12">
      <c r="A31" t="s">
        <v>5</v>
      </c>
      <c r="B31">
        <v>9</v>
      </c>
      <c r="C31">
        <v>3</v>
      </c>
      <c r="D31">
        <v>3</v>
      </c>
      <c r="E31">
        <v>3</v>
      </c>
      <c r="F31">
        <f>F30+D30</f>
        <v>6.3</v>
      </c>
      <c r="G31">
        <v>20.5</v>
      </c>
      <c r="H31">
        <v>16.5</v>
      </c>
      <c r="I31">
        <f t="shared" si="0"/>
        <v>2</v>
      </c>
      <c r="J31">
        <f t="shared" si="1"/>
        <v>330.06357816777762</v>
      </c>
      <c r="K31">
        <f t="shared" si="2"/>
        <v>213.8246499849553</v>
      </c>
      <c r="L31" s="2">
        <f t="shared" si="3"/>
        <v>0.64782867340868533</v>
      </c>
    </row>
    <row r="32" spans="1:12">
      <c r="A32" t="s">
        <v>5</v>
      </c>
      <c r="B32">
        <v>9</v>
      </c>
      <c r="C32">
        <v>4</v>
      </c>
      <c r="D32">
        <v>3</v>
      </c>
      <c r="E32">
        <v>4</v>
      </c>
      <c r="F32">
        <f>F31+D31</f>
        <v>9.3000000000000007</v>
      </c>
      <c r="G32">
        <v>18</v>
      </c>
      <c r="H32">
        <v>13.5</v>
      </c>
      <c r="I32">
        <f t="shared" si="0"/>
        <v>2.25</v>
      </c>
      <c r="J32">
        <f t="shared" si="1"/>
        <v>254.46900494077323</v>
      </c>
      <c r="K32">
        <f t="shared" si="2"/>
        <v>143.13881527918494</v>
      </c>
      <c r="L32" s="2">
        <f t="shared" si="3"/>
        <v>0.5625</v>
      </c>
    </row>
    <row r="33" spans="1:12">
      <c r="A33" t="s">
        <v>5</v>
      </c>
      <c r="B33">
        <v>9</v>
      </c>
      <c r="E33">
        <v>5</v>
      </c>
      <c r="F33">
        <f>F32+D32</f>
        <v>12.3</v>
      </c>
      <c r="G33">
        <v>15.75</v>
      </c>
      <c r="H33">
        <v>11</v>
      </c>
      <c r="I33">
        <f t="shared" si="0"/>
        <v>2.375</v>
      </c>
      <c r="J33">
        <f t="shared" si="1"/>
        <v>194.82783190777951</v>
      </c>
      <c r="K33">
        <f t="shared" si="2"/>
        <v>95.033177771091246</v>
      </c>
      <c r="L33" s="2">
        <f t="shared" si="3"/>
        <v>0.48778029730410688</v>
      </c>
    </row>
    <row r="34" spans="1:12">
      <c r="A34" t="s">
        <v>5</v>
      </c>
      <c r="B34">
        <v>10</v>
      </c>
      <c r="C34">
        <v>1</v>
      </c>
      <c r="D34">
        <v>3</v>
      </c>
      <c r="E34">
        <v>1</v>
      </c>
      <c r="F34">
        <v>0.3</v>
      </c>
      <c r="G34">
        <v>29</v>
      </c>
      <c r="H34">
        <v>24</v>
      </c>
      <c r="I34">
        <f t="shared" ref="I34:I65" si="4">(G34-H34)/2</f>
        <v>2.5</v>
      </c>
      <c r="J34">
        <f t="shared" ref="J34:J65" si="5">PI()*(G34/2)^2</f>
        <v>660.51985541725401</v>
      </c>
      <c r="K34">
        <f t="shared" ref="K34:K65" si="6">PI()*(H34/2)^2</f>
        <v>452.38934211693021</v>
      </c>
      <c r="L34" s="2">
        <f t="shared" si="3"/>
        <v>0.68489892984542211</v>
      </c>
    </row>
    <row r="35" spans="1:12">
      <c r="A35" t="s">
        <v>5</v>
      </c>
      <c r="B35">
        <v>10</v>
      </c>
      <c r="C35">
        <v>2</v>
      </c>
      <c r="D35">
        <v>3</v>
      </c>
      <c r="E35">
        <v>2</v>
      </c>
      <c r="F35">
        <f>F34+D34</f>
        <v>3.3</v>
      </c>
      <c r="G35">
        <v>23.5</v>
      </c>
      <c r="H35">
        <v>18.5</v>
      </c>
      <c r="I35">
        <f t="shared" si="4"/>
        <v>2.5</v>
      </c>
      <c r="J35">
        <f t="shared" si="5"/>
        <v>433.73613573624084</v>
      </c>
      <c r="K35">
        <f t="shared" si="6"/>
        <v>268.80252142277669</v>
      </c>
      <c r="L35" s="2">
        <f t="shared" si="3"/>
        <v>0.61973743775464007</v>
      </c>
    </row>
    <row r="36" spans="1:12">
      <c r="A36" t="s">
        <v>5</v>
      </c>
      <c r="B36">
        <v>10</v>
      </c>
      <c r="C36">
        <v>3</v>
      </c>
      <c r="D36">
        <v>3</v>
      </c>
      <c r="E36">
        <v>3</v>
      </c>
      <c r="F36">
        <f>F35+D35</f>
        <v>6.3</v>
      </c>
      <c r="G36">
        <v>22</v>
      </c>
      <c r="H36">
        <v>17</v>
      </c>
      <c r="I36">
        <f t="shared" si="4"/>
        <v>2.5</v>
      </c>
      <c r="J36">
        <f t="shared" si="5"/>
        <v>380.13271108436498</v>
      </c>
      <c r="K36">
        <f t="shared" si="6"/>
        <v>226.98006922186255</v>
      </c>
      <c r="L36" s="2">
        <f t="shared" si="3"/>
        <v>0.59710743801652888</v>
      </c>
    </row>
    <row r="37" spans="1:12">
      <c r="A37" t="s">
        <v>5</v>
      </c>
      <c r="B37">
        <v>10</v>
      </c>
      <c r="C37">
        <v>4</v>
      </c>
      <c r="D37">
        <v>3</v>
      </c>
      <c r="E37">
        <v>4</v>
      </c>
      <c r="F37">
        <f>F36+D36</f>
        <v>9.3000000000000007</v>
      </c>
      <c r="G37">
        <v>21</v>
      </c>
      <c r="H37">
        <v>15.5</v>
      </c>
      <c r="I37">
        <f t="shared" si="4"/>
        <v>2.75</v>
      </c>
      <c r="J37">
        <f t="shared" si="5"/>
        <v>346.36059005827468</v>
      </c>
      <c r="K37">
        <f t="shared" si="6"/>
        <v>188.69190875623696</v>
      </c>
      <c r="L37" s="2">
        <f t="shared" si="3"/>
        <v>0.54478458049886624</v>
      </c>
    </row>
    <row r="38" spans="1:12">
      <c r="A38" t="s">
        <v>5</v>
      </c>
      <c r="B38">
        <v>10</v>
      </c>
      <c r="E38">
        <v>5</v>
      </c>
      <c r="F38">
        <f>F37+D37</f>
        <v>12.3</v>
      </c>
      <c r="G38">
        <v>16</v>
      </c>
      <c r="H38">
        <v>10.5</v>
      </c>
      <c r="I38">
        <f t="shared" si="4"/>
        <v>2.75</v>
      </c>
      <c r="J38">
        <f t="shared" si="5"/>
        <v>201.06192982974676</v>
      </c>
      <c r="K38">
        <f t="shared" si="6"/>
        <v>86.59014751456867</v>
      </c>
      <c r="L38" s="2">
        <f t="shared" si="3"/>
        <v>0.4306640625</v>
      </c>
    </row>
    <row r="39" spans="1:12">
      <c r="A39" t="s">
        <v>5</v>
      </c>
      <c r="B39">
        <v>11</v>
      </c>
      <c r="C39">
        <v>1</v>
      </c>
      <c r="D39">
        <v>3</v>
      </c>
      <c r="E39">
        <v>1</v>
      </c>
      <c r="F39">
        <v>0.3</v>
      </c>
      <c r="G39">
        <v>29</v>
      </c>
      <c r="H39">
        <v>27</v>
      </c>
      <c r="I39">
        <f t="shared" si="4"/>
        <v>1</v>
      </c>
      <c r="J39">
        <f t="shared" si="5"/>
        <v>660.51985541725401</v>
      </c>
      <c r="K39">
        <f t="shared" si="6"/>
        <v>572.55526111673976</v>
      </c>
      <c r="L39" s="2">
        <f t="shared" si="3"/>
        <v>0.86682520808561225</v>
      </c>
    </row>
    <row r="40" spans="1:12">
      <c r="A40" t="s">
        <v>5</v>
      </c>
      <c r="B40">
        <v>11</v>
      </c>
      <c r="C40">
        <v>2</v>
      </c>
      <c r="D40">
        <v>3</v>
      </c>
      <c r="E40">
        <v>2</v>
      </c>
      <c r="F40">
        <f>F39+D39</f>
        <v>3.3</v>
      </c>
      <c r="G40">
        <v>22.5</v>
      </c>
      <c r="H40">
        <v>18.5</v>
      </c>
      <c r="I40">
        <f t="shared" si="4"/>
        <v>2</v>
      </c>
      <c r="J40">
        <f t="shared" si="5"/>
        <v>397.60782021995817</v>
      </c>
      <c r="K40">
        <f t="shared" si="6"/>
        <v>268.80252142277669</v>
      </c>
      <c r="L40" s="2">
        <f t="shared" si="3"/>
        <v>0.67604938271604942</v>
      </c>
    </row>
    <row r="41" spans="1:12">
      <c r="A41" t="s">
        <v>5</v>
      </c>
      <c r="B41">
        <v>11</v>
      </c>
      <c r="C41">
        <v>3</v>
      </c>
      <c r="D41">
        <v>3</v>
      </c>
      <c r="E41">
        <v>3</v>
      </c>
      <c r="F41">
        <f>F40+D40</f>
        <v>6.3</v>
      </c>
      <c r="G41">
        <v>20.5</v>
      </c>
      <c r="H41">
        <v>17</v>
      </c>
      <c r="I41">
        <f t="shared" si="4"/>
        <v>1.75</v>
      </c>
      <c r="J41">
        <f t="shared" si="5"/>
        <v>330.06357816777762</v>
      </c>
      <c r="K41">
        <f t="shared" si="6"/>
        <v>226.98006922186255</v>
      </c>
      <c r="L41" s="2">
        <f t="shared" si="3"/>
        <v>0.68768590124925644</v>
      </c>
    </row>
    <row r="42" spans="1:12">
      <c r="A42" t="s">
        <v>5</v>
      </c>
      <c r="B42">
        <v>11</v>
      </c>
      <c r="C42">
        <v>4</v>
      </c>
      <c r="D42">
        <v>3</v>
      </c>
      <c r="E42">
        <v>4</v>
      </c>
      <c r="F42">
        <f>F41+D41</f>
        <v>9.3000000000000007</v>
      </c>
      <c r="G42">
        <v>17</v>
      </c>
      <c r="H42">
        <v>12.5</v>
      </c>
      <c r="I42">
        <f t="shared" si="4"/>
        <v>2.25</v>
      </c>
      <c r="J42">
        <f t="shared" si="5"/>
        <v>226.98006922186255</v>
      </c>
      <c r="K42">
        <f t="shared" si="6"/>
        <v>122.7184630308513</v>
      </c>
      <c r="L42" s="2">
        <f t="shared" si="3"/>
        <v>0.54065743944636679</v>
      </c>
    </row>
    <row r="43" spans="1:12">
      <c r="A43" t="s">
        <v>5</v>
      </c>
      <c r="B43">
        <v>11</v>
      </c>
      <c r="E43">
        <v>5</v>
      </c>
      <c r="F43">
        <f>F42+D42</f>
        <v>12.3</v>
      </c>
      <c r="G43">
        <v>14</v>
      </c>
      <c r="H43">
        <v>9.5</v>
      </c>
      <c r="I43">
        <f t="shared" si="4"/>
        <v>2.25</v>
      </c>
      <c r="J43">
        <f t="shared" si="5"/>
        <v>153.93804002589985</v>
      </c>
      <c r="K43">
        <f t="shared" si="6"/>
        <v>70.882184246619701</v>
      </c>
      <c r="L43" s="2">
        <f t="shared" si="3"/>
        <v>0.46045918367346939</v>
      </c>
    </row>
    <row r="44" spans="1:12">
      <c r="A44" t="s">
        <v>5</v>
      </c>
      <c r="B44">
        <v>12</v>
      </c>
      <c r="C44">
        <v>1</v>
      </c>
      <c r="D44">
        <v>3</v>
      </c>
      <c r="E44">
        <v>1</v>
      </c>
      <c r="F44">
        <v>0.3</v>
      </c>
      <c r="G44">
        <v>25.5</v>
      </c>
      <c r="H44">
        <v>21</v>
      </c>
      <c r="I44">
        <f t="shared" si="4"/>
        <v>2.25</v>
      </c>
      <c r="J44">
        <f t="shared" si="5"/>
        <v>510.70515574919074</v>
      </c>
      <c r="K44">
        <f t="shared" si="6"/>
        <v>346.36059005827468</v>
      </c>
      <c r="L44" s="2">
        <f t="shared" si="3"/>
        <v>0.67820069204152245</v>
      </c>
    </row>
    <row r="45" spans="1:12">
      <c r="A45" t="s">
        <v>5</v>
      </c>
      <c r="B45">
        <v>12</v>
      </c>
      <c r="C45">
        <v>2</v>
      </c>
      <c r="D45">
        <v>3</v>
      </c>
      <c r="E45">
        <v>2</v>
      </c>
      <c r="F45">
        <f>F44+D44</f>
        <v>3.3</v>
      </c>
      <c r="G45">
        <v>19</v>
      </c>
      <c r="H45">
        <v>14</v>
      </c>
      <c r="I45">
        <f t="shared" si="4"/>
        <v>2.5</v>
      </c>
      <c r="J45">
        <f t="shared" si="5"/>
        <v>283.5287369864788</v>
      </c>
      <c r="K45">
        <f t="shared" si="6"/>
        <v>153.93804002589985</v>
      </c>
      <c r="L45" s="2">
        <f t="shared" si="3"/>
        <v>0.54293628808864269</v>
      </c>
    </row>
    <row r="46" spans="1:12">
      <c r="A46" t="s">
        <v>5</v>
      </c>
      <c r="B46">
        <v>12</v>
      </c>
      <c r="C46">
        <v>3</v>
      </c>
      <c r="D46">
        <v>3</v>
      </c>
      <c r="E46">
        <v>3</v>
      </c>
      <c r="F46">
        <f>F45+D45</f>
        <v>6.3</v>
      </c>
      <c r="G46">
        <v>17</v>
      </c>
      <c r="H46">
        <v>12</v>
      </c>
      <c r="I46">
        <f t="shared" si="4"/>
        <v>2.5</v>
      </c>
      <c r="J46">
        <f t="shared" si="5"/>
        <v>226.98006922186255</v>
      </c>
      <c r="K46">
        <f t="shared" si="6"/>
        <v>113.09733552923255</v>
      </c>
      <c r="L46" s="2">
        <f t="shared" si="3"/>
        <v>0.49826989619377166</v>
      </c>
    </row>
    <row r="47" spans="1:12">
      <c r="A47" t="s">
        <v>5</v>
      </c>
      <c r="B47">
        <v>12</v>
      </c>
      <c r="C47">
        <v>4</v>
      </c>
      <c r="D47">
        <v>3</v>
      </c>
      <c r="E47">
        <v>4</v>
      </c>
      <c r="F47">
        <f>F46+D46</f>
        <v>9.3000000000000007</v>
      </c>
      <c r="G47">
        <v>15</v>
      </c>
      <c r="H47">
        <v>10</v>
      </c>
      <c r="I47">
        <f t="shared" si="4"/>
        <v>2.5</v>
      </c>
      <c r="J47">
        <f t="shared" si="5"/>
        <v>176.71458676442586</v>
      </c>
      <c r="K47">
        <f t="shared" si="6"/>
        <v>78.539816339744831</v>
      </c>
      <c r="L47" s="2">
        <f t="shared" si="3"/>
        <v>0.44444444444444448</v>
      </c>
    </row>
    <row r="48" spans="1:12">
      <c r="A48" t="s">
        <v>5</v>
      </c>
      <c r="B48">
        <v>12</v>
      </c>
      <c r="E48">
        <v>5</v>
      </c>
      <c r="F48">
        <f>F47+D47</f>
        <v>12.3</v>
      </c>
      <c r="G48">
        <v>13</v>
      </c>
      <c r="H48">
        <v>8</v>
      </c>
      <c r="I48">
        <f t="shared" si="4"/>
        <v>2.5</v>
      </c>
      <c r="J48">
        <f t="shared" si="5"/>
        <v>132.73228961416876</v>
      </c>
      <c r="K48">
        <f t="shared" si="6"/>
        <v>50.26548245743669</v>
      </c>
      <c r="L48" s="2">
        <f t="shared" si="3"/>
        <v>0.378698224852071</v>
      </c>
    </row>
    <row r="49" spans="1:12">
      <c r="A49" t="s">
        <v>6</v>
      </c>
      <c r="B49">
        <v>13</v>
      </c>
      <c r="C49">
        <v>1</v>
      </c>
      <c r="D49">
        <v>3</v>
      </c>
      <c r="E49">
        <v>1</v>
      </c>
      <c r="F49">
        <v>0.3</v>
      </c>
      <c r="G49">
        <v>23</v>
      </c>
      <c r="H49">
        <v>18</v>
      </c>
      <c r="I49">
        <f t="shared" si="4"/>
        <v>2.5</v>
      </c>
      <c r="J49">
        <f t="shared" si="5"/>
        <v>415.47562843725012</v>
      </c>
      <c r="K49">
        <f t="shared" si="6"/>
        <v>254.46900494077323</v>
      </c>
      <c r="L49" s="2">
        <f t="shared" si="3"/>
        <v>0.61247637051039694</v>
      </c>
    </row>
    <row r="50" spans="1:12">
      <c r="A50" t="s">
        <v>6</v>
      </c>
      <c r="B50">
        <v>13</v>
      </c>
      <c r="C50">
        <v>2</v>
      </c>
      <c r="D50">
        <v>3</v>
      </c>
      <c r="E50">
        <v>2</v>
      </c>
      <c r="F50">
        <f>F49+D49</f>
        <v>3.3</v>
      </c>
      <c r="G50">
        <v>19.5</v>
      </c>
      <c r="H50">
        <v>15.5</v>
      </c>
      <c r="I50">
        <f t="shared" si="4"/>
        <v>2</v>
      </c>
      <c r="J50">
        <f t="shared" si="5"/>
        <v>298.64765163187968</v>
      </c>
      <c r="K50">
        <f t="shared" si="6"/>
        <v>188.69190875623696</v>
      </c>
      <c r="L50" s="2">
        <f t="shared" si="3"/>
        <v>0.63182117028270879</v>
      </c>
    </row>
    <row r="51" spans="1:12">
      <c r="A51" t="s">
        <v>6</v>
      </c>
      <c r="B51">
        <v>13</v>
      </c>
      <c r="C51">
        <v>3</v>
      </c>
      <c r="D51">
        <v>3</v>
      </c>
      <c r="E51">
        <v>3</v>
      </c>
      <c r="F51">
        <f>F50+D50</f>
        <v>6.3</v>
      </c>
      <c r="G51">
        <v>17</v>
      </c>
      <c r="H51">
        <v>12.5</v>
      </c>
      <c r="I51">
        <f t="shared" si="4"/>
        <v>2.25</v>
      </c>
      <c r="J51">
        <f t="shared" si="5"/>
        <v>226.98006922186255</v>
      </c>
      <c r="K51">
        <f t="shared" si="6"/>
        <v>122.7184630308513</v>
      </c>
      <c r="L51" s="2">
        <f t="shared" si="3"/>
        <v>0.54065743944636679</v>
      </c>
    </row>
    <row r="52" spans="1:12">
      <c r="A52" t="s">
        <v>6</v>
      </c>
      <c r="B52">
        <v>13</v>
      </c>
      <c r="C52">
        <v>4</v>
      </c>
      <c r="D52">
        <v>3</v>
      </c>
      <c r="E52">
        <v>4</v>
      </c>
      <c r="F52">
        <f>F51+D51</f>
        <v>9.3000000000000007</v>
      </c>
      <c r="G52">
        <v>15</v>
      </c>
      <c r="H52">
        <v>11</v>
      </c>
      <c r="I52">
        <f t="shared" si="4"/>
        <v>2</v>
      </c>
      <c r="J52">
        <f t="shared" si="5"/>
        <v>176.71458676442586</v>
      </c>
      <c r="K52">
        <f t="shared" si="6"/>
        <v>95.033177771091246</v>
      </c>
      <c r="L52" s="2">
        <f t="shared" si="3"/>
        <v>0.5377777777777778</v>
      </c>
    </row>
    <row r="53" spans="1:12">
      <c r="A53" t="s">
        <v>6</v>
      </c>
      <c r="B53">
        <v>13</v>
      </c>
      <c r="E53">
        <v>5</v>
      </c>
      <c r="F53">
        <f>F52+D52</f>
        <v>12.3</v>
      </c>
      <c r="G53">
        <v>13</v>
      </c>
      <c r="H53">
        <v>9.5</v>
      </c>
      <c r="I53">
        <f t="shared" si="4"/>
        <v>1.75</v>
      </c>
      <c r="J53">
        <f t="shared" si="5"/>
        <v>132.73228961416876</v>
      </c>
      <c r="K53">
        <f t="shared" si="6"/>
        <v>70.882184246619701</v>
      </c>
      <c r="L53" s="2">
        <f t="shared" si="3"/>
        <v>0.53402366863905315</v>
      </c>
    </row>
    <row r="54" spans="1:12">
      <c r="A54" t="s">
        <v>6</v>
      </c>
      <c r="B54">
        <v>14</v>
      </c>
      <c r="C54">
        <v>1</v>
      </c>
      <c r="D54">
        <v>3</v>
      </c>
      <c r="E54">
        <v>1</v>
      </c>
      <c r="F54">
        <v>0.3</v>
      </c>
      <c r="G54">
        <v>35.5</v>
      </c>
      <c r="H54">
        <v>31</v>
      </c>
      <c r="I54">
        <f t="shared" si="4"/>
        <v>2.25</v>
      </c>
      <c r="J54">
        <f t="shared" si="5"/>
        <v>989.79803542163415</v>
      </c>
      <c r="K54">
        <f t="shared" si="6"/>
        <v>754.76763502494782</v>
      </c>
      <c r="L54" s="2">
        <f t="shared" si="3"/>
        <v>0.76254711366792305</v>
      </c>
    </row>
    <row r="55" spans="1:12">
      <c r="A55" t="s">
        <v>6</v>
      </c>
      <c r="B55">
        <v>14</v>
      </c>
      <c r="C55">
        <v>2</v>
      </c>
      <c r="D55">
        <v>3</v>
      </c>
      <c r="E55">
        <v>2</v>
      </c>
      <c r="F55">
        <f>F54+D54</f>
        <v>3.3</v>
      </c>
      <c r="G55">
        <v>26.5</v>
      </c>
      <c r="H55">
        <v>22</v>
      </c>
      <c r="I55">
        <f t="shared" si="4"/>
        <v>2.25</v>
      </c>
      <c r="J55">
        <f t="shared" si="5"/>
        <v>551.54586024585808</v>
      </c>
      <c r="K55">
        <f t="shared" si="6"/>
        <v>380.13271108436498</v>
      </c>
      <c r="L55" s="2">
        <f t="shared" si="3"/>
        <v>0.68921324314702737</v>
      </c>
    </row>
    <row r="56" spans="1:12">
      <c r="A56" t="s">
        <v>6</v>
      </c>
      <c r="B56">
        <v>14</v>
      </c>
      <c r="C56">
        <v>3</v>
      </c>
      <c r="D56">
        <v>3</v>
      </c>
      <c r="E56">
        <v>3</v>
      </c>
      <c r="F56">
        <f>F55+D55</f>
        <v>6.3</v>
      </c>
      <c r="G56">
        <v>23</v>
      </c>
      <c r="H56">
        <v>19</v>
      </c>
      <c r="I56">
        <f t="shared" si="4"/>
        <v>2</v>
      </c>
      <c r="J56">
        <f t="shared" si="5"/>
        <v>415.47562843725012</v>
      </c>
      <c r="K56">
        <f t="shared" si="6"/>
        <v>283.5287369864788</v>
      </c>
      <c r="L56" s="2">
        <f t="shared" si="3"/>
        <v>0.68241965973534968</v>
      </c>
    </row>
    <row r="57" spans="1:12">
      <c r="A57" t="s">
        <v>6</v>
      </c>
      <c r="B57">
        <v>14</v>
      </c>
      <c r="C57">
        <v>4</v>
      </c>
      <c r="D57">
        <v>3</v>
      </c>
      <c r="E57">
        <v>4</v>
      </c>
      <c r="F57">
        <f>F56+D56</f>
        <v>9.3000000000000007</v>
      </c>
      <c r="G57">
        <v>17</v>
      </c>
      <c r="H57">
        <v>14</v>
      </c>
      <c r="I57">
        <f t="shared" si="4"/>
        <v>1.5</v>
      </c>
      <c r="J57">
        <f t="shared" si="5"/>
        <v>226.98006922186255</v>
      </c>
      <c r="K57">
        <f t="shared" si="6"/>
        <v>153.93804002589985</v>
      </c>
      <c r="L57" s="2">
        <f t="shared" si="3"/>
        <v>0.67820069204152245</v>
      </c>
    </row>
    <row r="58" spans="1:12">
      <c r="A58" t="s">
        <v>6</v>
      </c>
      <c r="B58">
        <v>14</v>
      </c>
      <c r="E58">
        <v>5</v>
      </c>
      <c r="F58">
        <f>F57+D57</f>
        <v>12.3</v>
      </c>
      <c r="G58">
        <v>13</v>
      </c>
      <c r="H58">
        <v>10</v>
      </c>
      <c r="I58">
        <f t="shared" si="4"/>
        <v>1.5</v>
      </c>
      <c r="J58">
        <f t="shared" si="5"/>
        <v>132.73228961416876</v>
      </c>
      <c r="K58">
        <f t="shared" si="6"/>
        <v>78.539816339744831</v>
      </c>
      <c r="L58" s="2">
        <f t="shared" si="3"/>
        <v>0.59171597633136097</v>
      </c>
    </row>
    <row r="59" spans="1:12">
      <c r="A59" t="s">
        <v>6</v>
      </c>
      <c r="B59">
        <v>15</v>
      </c>
      <c r="C59">
        <v>1</v>
      </c>
      <c r="D59">
        <v>3</v>
      </c>
      <c r="E59">
        <v>1</v>
      </c>
      <c r="F59">
        <v>0.3</v>
      </c>
      <c r="G59">
        <v>22.5</v>
      </c>
      <c r="H59">
        <v>20.5</v>
      </c>
      <c r="I59">
        <f t="shared" si="4"/>
        <v>1</v>
      </c>
      <c r="J59">
        <f t="shared" si="5"/>
        <v>397.60782021995817</v>
      </c>
      <c r="K59">
        <f t="shared" si="6"/>
        <v>330.06357816777762</v>
      </c>
      <c r="L59" s="2">
        <f t="shared" si="3"/>
        <v>0.83012345679012345</v>
      </c>
    </row>
    <row r="60" spans="1:12">
      <c r="A60" t="s">
        <v>6</v>
      </c>
      <c r="B60">
        <v>15</v>
      </c>
      <c r="C60">
        <v>2</v>
      </c>
      <c r="D60">
        <v>3</v>
      </c>
      <c r="E60">
        <v>2</v>
      </c>
      <c r="F60">
        <f>F59+D59</f>
        <v>3.3</v>
      </c>
      <c r="G60">
        <v>18.5</v>
      </c>
      <c r="H60">
        <v>15.5</v>
      </c>
      <c r="I60">
        <f t="shared" si="4"/>
        <v>1.5</v>
      </c>
      <c r="J60">
        <f t="shared" si="5"/>
        <v>268.80252142277669</v>
      </c>
      <c r="K60">
        <f t="shared" si="6"/>
        <v>188.69190875623696</v>
      </c>
      <c r="L60" s="2">
        <f t="shared" si="3"/>
        <v>0.70197224251278301</v>
      </c>
    </row>
    <row r="61" spans="1:12">
      <c r="A61" t="s">
        <v>6</v>
      </c>
      <c r="B61">
        <v>15</v>
      </c>
      <c r="C61">
        <v>3</v>
      </c>
      <c r="D61">
        <v>3</v>
      </c>
      <c r="E61">
        <v>3</v>
      </c>
      <c r="F61">
        <f>F60+D60</f>
        <v>6.3</v>
      </c>
      <c r="G61">
        <v>16</v>
      </c>
      <c r="H61">
        <v>12.5</v>
      </c>
      <c r="I61">
        <f t="shared" si="4"/>
        <v>1.75</v>
      </c>
      <c r="J61">
        <f t="shared" si="5"/>
        <v>201.06192982974676</v>
      </c>
      <c r="K61">
        <f t="shared" si="6"/>
        <v>122.7184630308513</v>
      </c>
      <c r="L61" s="2">
        <f t="shared" si="3"/>
        <v>0.6103515625</v>
      </c>
    </row>
    <row r="62" spans="1:12">
      <c r="A62" t="s">
        <v>6</v>
      </c>
      <c r="B62">
        <v>15</v>
      </c>
      <c r="C62">
        <v>4</v>
      </c>
      <c r="D62">
        <v>3</v>
      </c>
      <c r="E62">
        <v>4</v>
      </c>
      <c r="F62">
        <f>F61+D61</f>
        <v>9.3000000000000007</v>
      </c>
      <c r="G62">
        <v>14.5</v>
      </c>
      <c r="H62">
        <v>10</v>
      </c>
      <c r="I62">
        <f t="shared" si="4"/>
        <v>2.25</v>
      </c>
      <c r="J62">
        <f t="shared" si="5"/>
        <v>165.1299638543135</v>
      </c>
      <c r="K62">
        <f t="shared" si="6"/>
        <v>78.539816339744831</v>
      </c>
      <c r="L62" s="2">
        <f t="shared" si="3"/>
        <v>0.47562425683709869</v>
      </c>
    </row>
    <row r="63" spans="1:12">
      <c r="A63" t="s">
        <v>6</v>
      </c>
      <c r="B63">
        <v>15</v>
      </c>
      <c r="E63">
        <v>5</v>
      </c>
      <c r="F63">
        <f>F62+D62</f>
        <v>12.3</v>
      </c>
      <c r="G63">
        <v>12</v>
      </c>
      <c r="H63">
        <v>7.5</v>
      </c>
      <c r="I63">
        <f t="shared" si="4"/>
        <v>2.25</v>
      </c>
      <c r="J63">
        <f t="shared" si="5"/>
        <v>113.09733552923255</v>
      </c>
      <c r="K63">
        <f t="shared" si="6"/>
        <v>44.178646691106465</v>
      </c>
      <c r="L63" s="2">
        <f t="shared" si="3"/>
        <v>0.390625</v>
      </c>
    </row>
    <row r="64" spans="1:12">
      <c r="A64" t="s">
        <v>6</v>
      </c>
      <c r="B64">
        <v>16</v>
      </c>
      <c r="C64">
        <v>1</v>
      </c>
      <c r="D64">
        <v>3</v>
      </c>
      <c r="E64">
        <v>1</v>
      </c>
      <c r="F64">
        <v>0.3</v>
      </c>
      <c r="G64">
        <v>20.5</v>
      </c>
      <c r="H64">
        <v>16.5</v>
      </c>
      <c r="I64">
        <f t="shared" si="4"/>
        <v>2</v>
      </c>
      <c r="J64">
        <f t="shared" si="5"/>
        <v>330.06357816777762</v>
      </c>
      <c r="K64">
        <f t="shared" si="6"/>
        <v>213.8246499849553</v>
      </c>
      <c r="L64" s="2">
        <f t="shared" si="3"/>
        <v>0.64782867340868533</v>
      </c>
    </row>
    <row r="65" spans="1:12">
      <c r="A65" t="s">
        <v>6</v>
      </c>
      <c r="B65">
        <v>16</v>
      </c>
      <c r="C65">
        <v>2</v>
      </c>
      <c r="D65">
        <v>3</v>
      </c>
      <c r="E65">
        <v>2</v>
      </c>
      <c r="F65">
        <f>F64+D64</f>
        <v>3.3</v>
      </c>
      <c r="G65">
        <v>18</v>
      </c>
      <c r="H65">
        <v>15</v>
      </c>
      <c r="I65">
        <f t="shared" si="4"/>
        <v>1.5</v>
      </c>
      <c r="J65">
        <f t="shared" si="5"/>
        <v>254.46900494077323</v>
      </c>
      <c r="K65">
        <f t="shared" si="6"/>
        <v>176.71458676442586</v>
      </c>
      <c r="L65" s="2">
        <f t="shared" si="3"/>
        <v>0.69444444444444442</v>
      </c>
    </row>
    <row r="66" spans="1:12">
      <c r="A66" t="s">
        <v>6</v>
      </c>
      <c r="B66">
        <v>16</v>
      </c>
      <c r="C66">
        <v>3</v>
      </c>
      <c r="D66">
        <v>3</v>
      </c>
      <c r="E66">
        <v>3</v>
      </c>
      <c r="F66">
        <f>F65+D65</f>
        <v>6.3</v>
      </c>
      <c r="G66">
        <v>13.5</v>
      </c>
      <c r="H66">
        <v>9.5</v>
      </c>
      <c r="I66">
        <f t="shared" ref="I66:I78" si="7">(G66-H66)/2</f>
        <v>2</v>
      </c>
      <c r="J66">
        <f t="shared" ref="J66:J78" si="8">PI()*(G66/2)^2</f>
        <v>143.13881527918494</v>
      </c>
      <c r="K66">
        <f t="shared" ref="K66:K78" si="9">PI()*(H66/2)^2</f>
        <v>70.882184246619701</v>
      </c>
      <c r="L66" s="2">
        <f t="shared" si="3"/>
        <v>0.49519890260631</v>
      </c>
    </row>
    <row r="67" spans="1:12">
      <c r="A67" t="s">
        <v>6</v>
      </c>
      <c r="B67">
        <v>16</v>
      </c>
      <c r="C67">
        <v>4</v>
      </c>
      <c r="D67">
        <v>3</v>
      </c>
      <c r="E67">
        <v>4</v>
      </c>
      <c r="F67">
        <f>F66+D66</f>
        <v>9.3000000000000007</v>
      </c>
      <c r="G67">
        <v>11.5</v>
      </c>
      <c r="H67">
        <v>8</v>
      </c>
      <c r="I67">
        <f t="shared" si="7"/>
        <v>1.75</v>
      </c>
      <c r="J67">
        <f t="shared" si="8"/>
        <v>103.86890710931253</v>
      </c>
      <c r="K67">
        <f t="shared" si="9"/>
        <v>50.26548245743669</v>
      </c>
      <c r="L67" s="2">
        <f t="shared" si="3"/>
        <v>0.4839319470699433</v>
      </c>
    </row>
    <row r="68" spans="1:12">
      <c r="A68" t="s">
        <v>6</v>
      </c>
      <c r="B68">
        <v>16</v>
      </c>
      <c r="E68">
        <v>5</v>
      </c>
      <c r="F68">
        <f>F67+D67</f>
        <v>12.3</v>
      </c>
      <c r="G68">
        <v>9.5</v>
      </c>
      <c r="H68">
        <v>6</v>
      </c>
      <c r="I68">
        <f t="shared" si="7"/>
        <v>1.75</v>
      </c>
      <c r="J68">
        <f t="shared" si="8"/>
        <v>70.882184246619701</v>
      </c>
      <c r="K68">
        <f t="shared" si="9"/>
        <v>28.274333882308138</v>
      </c>
      <c r="L68" s="2">
        <f t="shared" si="3"/>
        <v>0.39889196675900279</v>
      </c>
    </row>
    <row r="69" spans="1:12">
      <c r="A69" t="s">
        <v>16</v>
      </c>
      <c r="B69">
        <v>17</v>
      </c>
      <c r="C69">
        <v>1</v>
      </c>
      <c r="D69">
        <v>3</v>
      </c>
      <c r="E69">
        <v>1</v>
      </c>
      <c r="F69">
        <v>0.3</v>
      </c>
      <c r="G69">
        <v>20</v>
      </c>
      <c r="H69">
        <v>16</v>
      </c>
      <c r="I69">
        <f t="shared" si="7"/>
        <v>2</v>
      </c>
      <c r="J69">
        <f t="shared" si="8"/>
        <v>314.15926535897933</v>
      </c>
      <c r="K69">
        <f t="shared" si="9"/>
        <v>201.06192982974676</v>
      </c>
      <c r="L69" s="2">
        <f t="shared" si="3"/>
        <v>0.64</v>
      </c>
    </row>
    <row r="70" spans="1:12">
      <c r="A70" t="s">
        <v>16</v>
      </c>
      <c r="B70">
        <v>17</v>
      </c>
      <c r="C70">
        <v>2</v>
      </c>
      <c r="D70">
        <v>3</v>
      </c>
      <c r="E70">
        <v>2</v>
      </c>
      <c r="F70">
        <v>3.3</v>
      </c>
      <c r="G70">
        <v>17</v>
      </c>
      <c r="H70">
        <v>14</v>
      </c>
      <c r="I70">
        <f t="shared" si="7"/>
        <v>1.5</v>
      </c>
      <c r="J70">
        <f t="shared" si="8"/>
        <v>226.98006922186255</v>
      </c>
      <c r="K70">
        <f t="shared" si="9"/>
        <v>153.93804002589985</v>
      </c>
      <c r="L70" s="2">
        <f t="shared" si="3"/>
        <v>0.67820069204152245</v>
      </c>
    </row>
    <row r="71" spans="1:12">
      <c r="A71" t="s">
        <v>16</v>
      </c>
      <c r="B71">
        <v>17</v>
      </c>
      <c r="C71">
        <v>3</v>
      </c>
      <c r="D71">
        <v>3</v>
      </c>
      <c r="E71">
        <v>3</v>
      </c>
      <c r="F71">
        <v>6.3</v>
      </c>
      <c r="G71">
        <v>14.5</v>
      </c>
      <c r="H71" s="3">
        <v>11.5</v>
      </c>
      <c r="I71">
        <f t="shared" si="7"/>
        <v>1.5</v>
      </c>
      <c r="J71">
        <f t="shared" si="8"/>
        <v>165.1299638543135</v>
      </c>
      <c r="K71">
        <f t="shared" si="9"/>
        <v>103.86890710931253</v>
      </c>
      <c r="L71" s="2">
        <f t="shared" si="3"/>
        <v>0.62901307966706299</v>
      </c>
    </row>
    <row r="72" spans="1:12">
      <c r="A72" t="s">
        <v>16</v>
      </c>
      <c r="B72">
        <v>17</v>
      </c>
      <c r="C72">
        <v>4</v>
      </c>
      <c r="D72">
        <v>2.3199999999999998</v>
      </c>
      <c r="E72">
        <v>4</v>
      </c>
      <c r="F72">
        <f>F71+D71</f>
        <v>9.3000000000000007</v>
      </c>
      <c r="G72">
        <v>13</v>
      </c>
      <c r="H72">
        <v>9</v>
      </c>
      <c r="I72">
        <f t="shared" si="7"/>
        <v>2</v>
      </c>
      <c r="J72">
        <f t="shared" si="8"/>
        <v>132.73228961416876</v>
      </c>
      <c r="K72">
        <f t="shared" si="9"/>
        <v>63.617251235193308</v>
      </c>
      <c r="L72" s="2">
        <f t="shared" si="3"/>
        <v>0.47928994082840232</v>
      </c>
    </row>
    <row r="73" spans="1:12">
      <c r="A73" t="s">
        <v>16</v>
      </c>
      <c r="B73">
        <v>17</v>
      </c>
      <c r="E73">
        <v>5</v>
      </c>
      <c r="F73">
        <f>F72+D72</f>
        <v>11.620000000000001</v>
      </c>
      <c r="G73">
        <v>12.5</v>
      </c>
      <c r="H73">
        <v>8.5</v>
      </c>
      <c r="I73">
        <f t="shared" si="7"/>
        <v>2</v>
      </c>
      <c r="J73">
        <f t="shared" si="8"/>
        <v>122.7184630308513</v>
      </c>
      <c r="K73">
        <f t="shared" si="9"/>
        <v>56.745017305465637</v>
      </c>
      <c r="L73" s="2">
        <f t="shared" si="3"/>
        <v>0.46239999999999998</v>
      </c>
    </row>
    <row r="74" spans="1:12">
      <c r="A74" t="s">
        <v>16</v>
      </c>
      <c r="B74">
        <v>18</v>
      </c>
      <c r="C74">
        <v>1</v>
      </c>
      <c r="D74">
        <v>3.06</v>
      </c>
      <c r="E74">
        <v>1</v>
      </c>
      <c r="F74">
        <v>0.3</v>
      </c>
      <c r="G74">
        <v>22</v>
      </c>
      <c r="H74">
        <v>18.75</v>
      </c>
      <c r="I74">
        <f t="shared" si="7"/>
        <v>1.625</v>
      </c>
      <c r="J74">
        <f t="shared" si="8"/>
        <v>380.13271108436498</v>
      </c>
      <c r="K74">
        <f t="shared" si="9"/>
        <v>276.11654181941543</v>
      </c>
      <c r="L74" s="2">
        <f t="shared" si="3"/>
        <v>0.72636880165289264</v>
      </c>
    </row>
    <row r="75" spans="1:12">
      <c r="A75" t="s">
        <v>16</v>
      </c>
      <c r="B75">
        <v>18</v>
      </c>
      <c r="C75">
        <v>2</v>
      </c>
      <c r="D75">
        <v>2.98</v>
      </c>
      <c r="E75">
        <v>2</v>
      </c>
      <c r="F75">
        <f>F74+D74</f>
        <v>3.36</v>
      </c>
      <c r="G75">
        <v>18</v>
      </c>
      <c r="H75">
        <v>14.5</v>
      </c>
      <c r="I75">
        <f t="shared" si="7"/>
        <v>1.75</v>
      </c>
      <c r="J75">
        <f t="shared" si="8"/>
        <v>254.46900494077323</v>
      </c>
      <c r="K75">
        <f t="shared" si="9"/>
        <v>165.1299638543135</v>
      </c>
      <c r="L75" s="2">
        <f t="shared" si="3"/>
        <v>0.6489197530864198</v>
      </c>
    </row>
    <row r="76" spans="1:12">
      <c r="A76" t="s">
        <v>16</v>
      </c>
      <c r="B76">
        <v>18</v>
      </c>
      <c r="C76">
        <v>3</v>
      </c>
      <c r="D76">
        <v>3</v>
      </c>
      <c r="E76">
        <v>3</v>
      </c>
      <c r="F76">
        <f>F75+D75</f>
        <v>6.34</v>
      </c>
      <c r="G76">
        <v>16.5</v>
      </c>
      <c r="H76">
        <v>13</v>
      </c>
      <c r="I76">
        <f t="shared" si="7"/>
        <v>1.75</v>
      </c>
      <c r="J76">
        <f t="shared" si="8"/>
        <v>213.8246499849553</v>
      </c>
      <c r="K76">
        <f t="shared" si="9"/>
        <v>132.73228961416876</v>
      </c>
      <c r="L76" s="2">
        <f t="shared" si="3"/>
        <v>0.62075298438934801</v>
      </c>
    </row>
    <row r="77" spans="1:12">
      <c r="A77" t="s">
        <v>16</v>
      </c>
      <c r="B77">
        <v>18</v>
      </c>
      <c r="C77">
        <v>4</v>
      </c>
      <c r="D77">
        <v>2.91</v>
      </c>
      <c r="E77">
        <v>4</v>
      </c>
      <c r="F77">
        <f>F76+D76</f>
        <v>9.34</v>
      </c>
      <c r="G77">
        <v>15</v>
      </c>
      <c r="H77">
        <v>11</v>
      </c>
      <c r="I77">
        <f t="shared" si="7"/>
        <v>2</v>
      </c>
      <c r="J77">
        <f t="shared" si="8"/>
        <v>176.71458676442586</v>
      </c>
      <c r="K77">
        <f t="shared" si="9"/>
        <v>95.033177771091246</v>
      </c>
      <c r="L77" s="2">
        <f t="shared" si="3"/>
        <v>0.5377777777777778</v>
      </c>
    </row>
    <row r="78" spans="1:12">
      <c r="A78" t="s">
        <v>16</v>
      </c>
      <c r="B78">
        <v>18</v>
      </c>
      <c r="E78">
        <v>5</v>
      </c>
      <c r="F78">
        <f>F77+D77</f>
        <v>12.25</v>
      </c>
      <c r="G78">
        <v>13.5</v>
      </c>
      <c r="H78">
        <v>10</v>
      </c>
      <c r="I78">
        <f t="shared" si="7"/>
        <v>1.75</v>
      </c>
      <c r="J78">
        <f t="shared" si="8"/>
        <v>143.13881527918494</v>
      </c>
      <c r="K78">
        <f t="shared" si="9"/>
        <v>78.539816339744831</v>
      </c>
      <c r="L78" s="2">
        <f t="shared" si="3"/>
        <v>0.54869684499314131</v>
      </c>
    </row>
    <row r="79" spans="1:12">
      <c r="A79" t="s">
        <v>16</v>
      </c>
      <c r="B79">
        <v>19</v>
      </c>
      <c r="C79">
        <v>1</v>
      </c>
      <c r="D79">
        <v>3</v>
      </c>
      <c r="E79">
        <v>1</v>
      </c>
      <c r="F79">
        <v>0.3</v>
      </c>
      <c r="G79">
        <f>(38+32)/2</f>
        <v>35</v>
      </c>
      <c r="H79">
        <f>(27+32)/2</f>
        <v>29.5</v>
      </c>
      <c r="I79">
        <f t="shared" ref="I79:I108" si="10">(G79-H79)/2</f>
        <v>2.75</v>
      </c>
      <c r="J79">
        <f t="shared" ref="J79:J108" si="11">PI()*(G79/2)^2</f>
        <v>962.11275016187415</v>
      </c>
      <c r="K79">
        <f t="shared" ref="K79:K108" si="12">PI()*(H79/2)^2</f>
        <v>683.4927516966294</v>
      </c>
      <c r="L79" s="2">
        <f t="shared" si="3"/>
        <v>0.7104081632653062</v>
      </c>
    </row>
    <row r="80" spans="1:12">
      <c r="A80" t="s">
        <v>16</v>
      </c>
      <c r="B80">
        <v>19</v>
      </c>
      <c r="C80">
        <v>2</v>
      </c>
      <c r="D80">
        <v>3</v>
      </c>
      <c r="E80">
        <v>2</v>
      </c>
      <c r="F80">
        <v>3.3</v>
      </c>
      <c r="G80">
        <v>29</v>
      </c>
      <c r="H80">
        <v>25</v>
      </c>
      <c r="I80">
        <f t="shared" si="10"/>
        <v>2</v>
      </c>
      <c r="J80">
        <f t="shared" si="11"/>
        <v>660.51985541725401</v>
      </c>
      <c r="K80">
        <f t="shared" si="12"/>
        <v>490.87385212340519</v>
      </c>
      <c r="L80" s="2">
        <f t="shared" ref="L80:L108" si="13">K80/J80</f>
        <v>0.74316290130796669</v>
      </c>
    </row>
    <row r="81" spans="1:12">
      <c r="A81" t="s">
        <v>16</v>
      </c>
      <c r="B81">
        <v>19</v>
      </c>
      <c r="C81">
        <v>3</v>
      </c>
      <c r="D81">
        <v>3</v>
      </c>
      <c r="E81">
        <v>3</v>
      </c>
      <c r="F81">
        <v>6.3</v>
      </c>
      <c r="G81">
        <v>25</v>
      </c>
      <c r="H81">
        <v>21</v>
      </c>
      <c r="I81">
        <f t="shared" si="10"/>
        <v>2</v>
      </c>
      <c r="J81">
        <f t="shared" si="11"/>
        <v>490.87385212340519</v>
      </c>
      <c r="K81">
        <f t="shared" si="12"/>
        <v>346.36059005827468</v>
      </c>
      <c r="L81" s="2">
        <f t="shared" si="13"/>
        <v>0.7056</v>
      </c>
    </row>
    <row r="82" spans="1:12">
      <c r="A82" t="s">
        <v>16</v>
      </c>
      <c r="B82">
        <v>19</v>
      </c>
      <c r="C82">
        <v>4</v>
      </c>
      <c r="D82">
        <v>3</v>
      </c>
      <c r="E82">
        <v>4</v>
      </c>
      <c r="F82">
        <v>9.3000000000000007</v>
      </c>
      <c r="G82">
        <v>23.5</v>
      </c>
      <c r="H82">
        <v>19.5</v>
      </c>
      <c r="I82">
        <f t="shared" si="10"/>
        <v>2</v>
      </c>
      <c r="J82">
        <f t="shared" si="11"/>
        <v>433.73613573624084</v>
      </c>
      <c r="K82">
        <f t="shared" si="12"/>
        <v>298.64765163187968</v>
      </c>
      <c r="L82" s="2">
        <f t="shared" si="13"/>
        <v>0.68854685377999081</v>
      </c>
    </row>
    <row r="83" spans="1:12">
      <c r="A83" t="s">
        <v>16</v>
      </c>
      <c r="B83">
        <v>19</v>
      </c>
      <c r="E83">
        <v>5</v>
      </c>
      <c r="F83">
        <v>12.3</v>
      </c>
      <c r="G83">
        <v>20</v>
      </c>
      <c r="H83">
        <v>16.5</v>
      </c>
      <c r="I83">
        <f t="shared" si="10"/>
        <v>1.75</v>
      </c>
      <c r="J83">
        <f t="shared" si="11"/>
        <v>314.15926535897933</v>
      </c>
      <c r="K83">
        <f t="shared" si="12"/>
        <v>213.8246499849553</v>
      </c>
      <c r="L83" s="2">
        <f t="shared" si="13"/>
        <v>0.68062500000000004</v>
      </c>
    </row>
    <row r="84" spans="1:12">
      <c r="A84" t="s">
        <v>16</v>
      </c>
      <c r="B84">
        <v>20</v>
      </c>
      <c r="C84">
        <v>1</v>
      </c>
      <c r="D84">
        <v>3</v>
      </c>
      <c r="E84">
        <v>1</v>
      </c>
      <c r="F84">
        <v>0.3</v>
      </c>
      <c r="G84">
        <v>31</v>
      </c>
      <c r="H84">
        <v>27.5</v>
      </c>
      <c r="I84">
        <f t="shared" si="10"/>
        <v>1.75</v>
      </c>
      <c r="J84">
        <f t="shared" si="11"/>
        <v>754.76763502494782</v>
      </c>
      <c r="K84">
        <f t="shared" si="12"/>
        <v>593.95736106932031</v>
      </c>
      <c r="L84" s="2">
        <f t="shared" si="13"/>
        <v>0.78694068678459939</v>
      </c>
    </row>
    <row r="85" spans="1:12">
      <c r="A85" t="s">
        <v>16</v>
      </c>
      <c r="B85">
        <v>20</v>
      </c>
      <c r="C85">
        <v>2</v>
      </c>
      <c r="D85">
        <v>3</v>
      </c>
      <c r="E85">
        <v>2</v>
      </c>
      <c r="F85">
        <v>3.3</v>
      </c>
      <c r="G85">
        <v>25.5</v>
      </c>
      <c r="H85">
        <v>22.5</v>
      </c>
      <c r="I85">
        <f t="shared" si="10"/>
        <v>1.5</v>
      </c>
      <c r="J85">
        <f t="shared" si="11"/>
        <v>510.70515574919074</v>
      </c>
      <c r="K85">
        <f t="shared" si="12"/>
        <v>397.60782021995817</v>
      </c>
      <c r="L85" s="2">
        <f t="shared" si="13"/>
        <v>0.7785467128027681</v>
      </c>
    </row>
    <row r="86" spans="1:12">
      <c r="A86" t="s">
        <v>16</v>
      </c>
      <c r="B86">
        <v>20</v>
      </c>
      <c r="C86">
        <v>3</v>
      </c>
      <c r="D86">
        <v>3</v>
      </c>
      <c r="E86">
        <v>3</v>
      </c>
      <c r="F86">
        <v>6.3</v>
      </c>
      <c r="G86">
        <v>23</v>
      </c>
      <c r="H86">
        <v>19.5</v>
      </c>
      <c r="I86">
        <f t="shared" si="10"/>
        <v>1.75</v>
      </c>
      <c r="J86">
        <f t="shared" si="11"/>
        <v>415.47562843725012</v>
      </c>
      <c r="K86">
        <f t="shared" si="12"/>
        <v>298.64765163187968</v>
      </c>
      <c r="L86" s="2">
        <f t="shared" si="13"/>
        <v>0.71880907372400749</v>
      </c>
    </row>
    <row r="87" spans="1:12">
      <c r="A87" t="s">
        <v>16</v>
      </c>
      <c r="B87">
        <v>20</v>
      </c>
      <c r="C87">
        <v>4</v>
      </c>
      <c r="D87">
        <v>1.44</v>
      </c>
      <c r="E87">
        <v>4</v>
      </c>
      <c r="F87">
        <v>9.3000000000000007</v>
      </c>
      <c r="G87">
        <v>20.5</v>
      </c>
      <c r="H87" s="3">
        <v>17</v>
      </c>
      <c r="I87">
        <f t="shared" si="10"/>
        <v>1.75</v>
      </c>
      <c r="J87">
        <f t="shared" si="11"/>
        <v>330.06357816777762</v>
      </c>
      <c r="K87">
        <f t="shared" si="12"/>
        <v>226.98006922186255</v>
      </c>
      <c r="L87" s="2">
        <f t="shared" si="13"/>
        <v>0.68768590124925644</v>
      </c>
    </row>
    <row r="88" spans="1:12">
      <c r="A88" t="s">
        <v>16</v>
      </c>
      <c r="B88">
        <v>20</v>
      </c>
      <c r="E88">
        <v>5</v>
      </c>
      <c r="F88">
        <f>F87+D87</f>
        <v>10.74</v>
      </c>
      <c r="G88">
        <v>20</v>
      </c>
      <c r="H88" s="3">
        <v>16.5</v>
      </c>
      <c r="I88">
        <f t="shared" si="10"/>
        <v>1.75</v>
      </c>
      <c r="J88">
        <f t="shared" si="11"/>
        <v>314.15926535897933</v>
      </c>
      <c r="K88">
        <f t="shared" si="12"/>
        <v>213.8246499849553</v>
      </c>
      <c r="L88" s="2">
        <f t="shared" si="13"/>
        <v>0.68062500000000004</v>
      </c>
    </row>
    <row r="89" spans="1:12">
      <c r="A89" t="s">
        <v>17</v>
      </c>
      <c r="B89">
        <v>21</v>
      </c>
      <c r="C89">
        <v>1</v>
      </c>
      <c r="D89">
        <v>3</v>
      </c>
      <c r="E89">
        <v>1</v>
      </c>
      <c r="F89">
        <v>0.3</v>
      </c>
      <c r="G89">
        <v>32</v>
      </c>
      <c r="H89">
        <v>26.5</v>
      </c>
      <c r="I89">
        <f t="shared" si="10"/>
        <v>2.75</v>
      </c>
      <c r="J89">
        <f t="shared" si="11"/>
        <v>804.24771931898704</v>
      </c>
      <c r="K89">
        <f t="shared" si="12"/>
        <v>551.54586024585808</v>
      </c>
      <c r="L89" s="2">
        <f t="shared" si="13"/>
        <v>0.685791015625</v>
      </c>
    </row>
    <row r="90" spans="1:12">
      <c r="A90" t="s">
        <v>17</v>
      </c>
      <c r="B90">
        <v>21</v>
      </c>
      <c r="C90">
        <v>2</v>
      </c>
      <c r="D90">
        <v>3</v>
      </c>
      <c r="E90">
        <v>2</v>
      </c>
      <c r="F90">
        <v>3.3</v>
      </c>
      <c r="G90">
        <v>23.25</v>
      </c>
      <c r="H90">
        <v>18.5</v>
      </c>
      <c r="I90">
        <f t="shared" si="10"/>
        <v>2.375</v>
      </c>
      <c r="J90">
        <f t="shared" si="11"/>
        <v>424.55679470153314</v>
      </c>
      <c r="K90">
        <f t="shared" si="12"/>
        <v>268.80252142277669</v>
      </c>
      <c r="L90" s="2">
        <f t="shared" si="13"/>
        <v>0.6331367788183605</v>
      </c>
    </row>
    <row r="91" spans="1:12">
      <c r="A91" t="s">
        <v>17</v>
      </c>
      <c r="B91">
        <v>21</v>
      </c>
      <c r="C91">
        <v>3</v>
      </c>
      <c r="D91">
        <v>3</v>
      </c>
      <c r="E91">
        <v>3</v>
      </c>
      <c r="F91">
        <v>6.3</v>
      </c>
      <c r="G91">
        <v>20.5</v>
      </c>
      <c r="H91">
        <v>16</v>
      </c>
      <c r="I91">
        <f t="shared" si="10"/>
        <v>2.25</v>
      </c>
      <c r="J91">
        <f t="shared" si="11"/>
        <v>330.06357816777762</v>
      </c>
      <c r="K91">
        <f t="shared" si="12"/>
        <v>201.06192982974676</v>
      </c>
      <c r="L91" s="2">
        <f t="shared" si="13"/>
        <v>0.60916121356335518</v>
      </c>
    </row>
    <row r="92" spans="1:12">
      <c r="A92" t="s">
        <v>17</v>
      </c>
      <c r="B92">
        <v>21</v>
      </c>
      <c r="C92">
        <v>4</v>
      </c>
      <c r="D92">
        <v>1.55</v>
      </c>
      <c r="E92">
        <v>4</v>
      </c>
      <c r="F92">
        <v>9.3000000000000007</v>
      </c>
      <c r="G92">
        <v>19</v>
      </c>
      <c r="H92">
        <v>14</v>
      </c>
      <c r="I92">
        <f t="shared" si="10"/>
        <v>2.5</v>
      </c>
      <c r="J92">
        <f t="shared" si="11"/>
        <v>283.5287369864788</v>
      </c>
      <c r="K92">
        <f t="shared" si="12"/>
        <v>153.93804002589985</v>
      </c>
      <c r="L92" s="2">
        <f t="shared" si="13"/>
        <v>0.54293628808864269</v>
      </c>
    </row>
    <row r="93" spans="1:12">
      <c r="A93" t="s">
        <v>17</v>
      </c>
      <c r="B93">
        <v>21</v>
      </c>
      <c r="E93">
        <v>5</v>
      </c>
      <c r="F93">
        <f>F92+D92</f>
        <v>10.850000000000001</v>
      </c>
      <c r="G93">
        <v>17.5</v>
      </c>
      <c r="H93">
        <v>12.75</v>
      </c>
      <c r="I93">
        <f t="shared" si="10"/>
        <v>2.375</v>
      </c>
      <c r="J93">
        <f t="shared" si="11"/>
        <v>240.52818754046854</v>
      </c>
      <c r="K93">
        <f t="shared" si="12"/>
        <v>127.67628893729768</v>
      </c>
      <c r="L93" s="2">
        <f t="shared" si="13"/>
        <v>0.53081632653061228</v>
      </c>
    </row>
    <row r="94" spans="1:12">
      <c r="A94" t="s">
        <v>17</v>
      </c>
      <c r="B94">
        <v>22</v>
      </c>
      <c r="C94">
        <v>1</v>
      </c>
      <c r="D94">
        <v>3</v>
      </c>
      <c r="E94">
        <v>1</v>
      </c>
      <c r="F94">
        <v>0.3</v>
      </c>
      <c r="G94">
        <v>36</v>
      </c>
      <c r="H94">
        <v>31</v>
      </c>
      <c r="I94">
        <f t="shared" si="10"/>
        <v>2.5</v>
      </c>
      <c r="J94">
        <f t="shared" si="11"/>
        <v>1017.8760197630929</v>
      </c>
      <c r="K94">
        <f t="shared" si="12"/>
        <v>754.76763502494782</v>
      </c>
      <c r="L94" s="2">
        <f t="shared" si="13"/>
        <v>0.74151234567901236</v>
      </c>
    </row>
    <row r="95" spans="1:12">
      <c r="A95" t="s">
        <v>17</v>
      </c>
      <c r="B95">
        <v>22</v>
      </c>
      <c r="C95">
        <v>2</v>
      </c>
      <c r="D95">
        <v>2.8</v>
      </c>
      <c r="E95">
        <v>2</v>
      </c>
      <c r="F95">
        <v>3.3</v>
      </c>
      <c r="G95">
        <v>27.5</v>
      </c>
      <c r="H95">
        <v>22.5</v>
      </c>
      <c r="I95">
        <f t="shared" si="10"/>
        <v>2.5</v>
      </c>
      <c r="J95">
        <f t="shared" si="11"/>
        <v>593.95736106932031</v>
      </c>
      <c r="K95">
        <f t="shared" si="12"/>
        <v>397.60782021995817</v>
      </c>
      <c r="L95" s="2">
        <f t="shared" si="13"/>
        <v>0.66942148760330566</v>
      </c>
    </row>
    <row r="96" spans="1:12">
      <c r="A96" t="s">
        <v>17</v>
      </c>
      <c r="B96">
        <v>22</v>
      </c>
      <c r="C96">
        <v>3</v>
      </c>
      <c r="D96">
        <v>3</v>
      </c>
      <c r="E96">
        <v>3</v>
      </c>
      <c r="F96">
        <f>F95+D95</f>
        <v>6.1</v>
      </c>
      <c r="G96">
        <v>27</v>
      </c>
      <c r="H96">
        <v>22</v>
      </c>
      <c r="I96">
        <f t="shared" si="10"/>
        <v>2.5</v>
      </c>
      <c r="J96">
        <f t="shared" si="11"/>
        <v>572.55526111673976</v>
      </c>
      <c r="K96">
        <f t="shared" si="12"/>
        <v>380.13271108436498</v>
      </c>
      <c r="L96" s="2">
        <f t="shared" si="13"/>
        <v>0.66392318244170101</v>
      </c>
    </row>
    <row r="97" spans="1:12">
      <c r="A97" t="s">
        <v>17</v>
      </c>
      <c r="B97">
        <v>22</v>
      </c>
      <c r="C97">
        <v>4</v>
      </c>
      <c r="D97">
        <v>1.48</v>
      </c>
      <c r="E97">
        <v>4</v>
      </c>
      <c r="F97">
        <f>F96+D96</f>
        <v>9.1</v>
      </c>
      <c r="G97">
        <v>21</v>
      </c>
      <c r="H97">
        <v>17</v>
      </c>
      <c r="I97">
        <f t="shared" si="10"/>
        <v>2</v>
      </c>
      <c r="J97">
        <f t="shared" si="11"/>
        <v>346.36059005827468</v>
      </c>
      <c r="K97">
        <f t="shared" si="12"/>
        <v>226.98006922186255</v>
      </c>
      <c r="L97" s="2">
        <f t="shared" si="13"/>
        <v>0.65532879818594103</v>
      </c>
    </row>
    <row r="98" spans="1:12">
      <c r="A98" t="s">
        <v>17</v>
      </c>
      <c r="B98">
        <v>22</v>
      </c>
      <c r="E98">
        <v>5</v>
      </c>
      <c r="F98">
        <f>F97+D97</f>
        <v>10.58</v>
      </c>
      <c r="G98">
        <v>19</v>
      </c>
      <c r="H98">
        <v>15</v>
      </c>
      <c r="I98">
        <f t="shared" si="10"/>
        <v>2</v>
      </c>
      <c r="J98">
        <f t="shared" si="11"/>
        <v>283.5287369864788</v>
      </c>
      <c r="K98">
        <f t="shared" si="12"/>
        <v>176.71458676442586</v>
      </c>
      <c r="L98" s="2">
        <f t="shared" si="13"/>
        <v>0.62326869806094187</v>
      </c>
    </row>
    <row r="99" spans="1:12">
      <c r="A99" t="s">
        <v>17</v>
      </c>
      <c r="B99">
        <v>23</v>
      </c>
      <c r="C99">
        <v>1</v>
      </c>
      <c r="D99">
        <v>3</v>
      </c>
      <c r="E99">
        <v>1</v>
      </c>
      <c r="F99">
        <v>0.3</v>
      </c>
      <c r="G99">
        <v>32</v>
      </c>
      <c r="H99">
        <v>27.5</v>
      </c>
      <c r="I99">
        <f t="shared" si="10"/>
        <v>2.25</v>
      </c>
      <c r="J99">
        <f t="shared" si="11"/>
        <v>804.24771931898704</v>
      </c>
      <c r="K99">
        <f t="shared" si="12"/>
        <v>593.95736106932031</v>
      </c>
      <c r="L99" s="2">
        <f t="shared" si="13"/>
        <v>0.73852539062500011</v>
      </c>
    </row>
    <row r="100" spans="1:12">
      <c r="A100" t="s">
        <v>17</v>
      </c>
      <c r="B100">
        <v>23</v>
      </c>
      <c r="C100">
        <v>2</v>
      </c>
      <c r="D100">
        <v>3</v>
      </c>
      <c r="E100">
        <v>2</v>
      </c>
      <c r="F100">
        <v>3.3</v>
      </c>
      <c r="G100">
        <v>24.5</v>
      </c>
      <c r="H100">
        <v>20</v>
      </c>
      <c r="I100">
        <f t="shared" si="10"/>
        <v>2.25</v>
      </c>
      <c r="J100">
        <f t="shared" si="11"/>
        <v>471.43524757931834</v>
      </c>
      <c r="K100">
        <f t="shared" si="12"/>
        <v>314.15926535897933</v>
      </c>
      <c r="L100" s="2">
        <f t="shared" si="13"/>
        <v>0.66638900458142447</v>
      </c>
    </row>
    <row r="101" spans="1:12">
      <c r="A101" t="s">
        <v>17</v>
      </c>
      <c r="B101">
        <v>23</v>
      </c>
      <c r="C101">
        <v>3</v>
      </c>
      <c r="D101">
        <v>3</v>
      </c>
      <c r="E101">
        <v>3</v>
      </c>
      <c r="F101">
        <v>6.3</v>
      </c>
      <c r="G101">
        <v>24</v>
      </c>
      <c r="H101">
        <v>17.5</v>
      </c>
      <c r="I101">
        <f t="shared" si="10"/>
        <v>3.25</v>
      </c>
      <c r="J101">
        <f t="shared" si="11"/>
        <v>452.38934211693021</v>
      </c>
      <c r="K101">
        <f t="shared" si="12"/>
        <v>240.52818754046854</v>
      </c>
      <c r="L101" s="2">
        <f t="shared" si="13"/>
        <v>0.53168402777777779</v>
      </c>
    </row>
    <row r="102" spans="1:12">
      <c r="A102" t="s">
        <v>17</v>
      </c>
      <c r="B102">
        <v>23</v>
      </c>
      <c r="C102">
        <v>4</v>
      </c>
      <c r="D102">
        <v>2.48</v>
      </c>
      <c r="E102">
        <v>4</v>
      </c>
      <c r="F102">
        <v>9.3000000000000007</v>
      </c>
      <c r="G102">
        <v>18.5</v>
      </c>
      <c r="H102">
        <v>14</v>
      </c>
      <c r="I102">
        <f t="shared" si="10"/>
        <v>2.25</v>
      </c>
      <c r="J102">
        <f t="shared" si="11"/>
        <v>268.80252142277669</v>
      </c>
      <c r="K102">
        <f t="shared" si="12"/>
        <v>153.93804002589985</v>
      </c>
      <c r="L102" s="2">
        <f t="shared" si="13"/>
        <v>0.57268078889700502</v>
      </c>
    </row>
    <row r="103" spans="1:12">
      <c r="A103" t="s">
        <v>17</v>
      </c>
      <c r="B103">
        <v>23</v>
      </c>
      <c r="E103">
        <v>5</v>
      </c>
      <c r="F103">
        <f>F102+D102</f>
        <v>11.780000000000001</v>
      </c>
      <c r="G103">
        <v>16</v>
      </c>
      <c r="H103">
        <v>11</v>
      </c>
      <c r="I103">
        <f t="shared" si="10"/>
        <v>2.5</v>
      </c>
      <c r="J103">
        <f t="shared" si="11"/>
        <v>201.06192982974676</v>
      </c>
      <c r="K103">
        <f t="shared" si="12"/>
        <v>95.033177771091246</v>
      </c>
      <c r="L103" s="2">
        <f t="shared" si="13"/>
        <v>0.47265625</v>
      </c>
    </row>
    <row r="104" spans="1:12">
      <c r="A104" t="s">
        <v>17</v>
      </c>
      <c r="B104">
        <v>24</v>
      </c>
      <c r="C104">
        <v>1</v>
      </c>
      <c r="D104">
        <v>3</v>
      </c>
      <c r="E104">
        <v>1</v>
      </c>
      <c r="F104">
        <v>0.3</v>
      </c>
      <c r="G104">
        <v>26</v>
      </c>
      <c r="H104">
        <v>22.5</v>
      </c>
      <c r="I104">
        <f t="shared" si="10"/>
        <v>1.75</v>
      </c>
      <c r="J104">
        <f t="shared" si="11"/>
        <v>530.92915845667505</v>
      </c>
      <c r="K104">
        <f t="shared" si="12"/>
        <v>397.60782021995817</v>
      </c>
      <c r="L104" s="2">
        <f t="shared" si="13"/>
        <v>0.74889053254437865</v>
      </c>
    </row>
    <row r="105" spans="1:12">
      <c r="A105" t="s">
        <v>17</v>
      </c>
      <c r="B105">
        <v>24</v>
      </c>
      <c r="C105">
        <v>2</v>
      </c>
      <c r="D105">
        <v>3</v>
      </c>
      <c r="E105">
        <v>2</v>
      </c>
      <c r="F105">
        <v>3.3</v>
      </c>
      <c r="G105">
        <v>17.5</v>
      </c>
      <c r="H105">
        <v>13</v>
      </c>
      <c r="I105">
        <f t="shared" si="10"/>
        <v>2.25</v>
      </c>
      <c r="J105">
        <f t="shared" si="11"/>
        <v>240.52818754046854</v>
      </c>
      <c r="K105">
        <f t="shared" si="12"/>
        <v>132.73228961416876</v>
      </c>
      <c r="L105" s="2">
        <f t="shared" si="13"/>
        <v>0.55183673469387762</v>
      </c>
    </row>
    <row r="106" spans="1:12">
      <c r="A106" t="s">
        <v>17</v>
      </c>
      <c r="B106">
        <v>24</v>
      </c>
      <c r="C106">
        <v>3</v>
      </c>
      <c r="D106">
        <v>3</v>
      </c>
      <c r="E106">
        <v>3</v>
      </c>
      <c r="F106">
        <v>6.3</v>
      </c>
      <c r="G106">
        <v>16</v>
      </c>
      <c r="H106">
        <v>12</v>
      </c>
      <c r="I106">
        <f t="shared" si="10"/>
        <v>2</v>
      </c>
      <c r="J106">
        <f t="shared" si="11"/>
        <v>201.06192982974676</v>
      </c>
      <c r="K106">
        <f t="shared" si="12"/>
        <v>113.09733552923255</v>
      </c>
      <c r="L106" s="2">
        <f t="shared" si="13"/>
        <v>0.5625</v>
      </c>
    </row>
    <row r="107" spans="1:12">
      <c r="A107" t="s">
        <v>17</v>
      </c>
      <c r="B107">
        <v>24</v>
      </c>
      <c r="C107">
        <v>4</v>
      </c>
      <c r="D107">
        <v>1</v>
      </c>
      <c r="E107">
        <v>4</v>
      </c>
      <c r="F107">
        <v>9.3000000000000007</v>
      </c>
      <c r="G107">
        <v>14</v>
      </c>
      <c r="H107">
        <v>9.5</v>
      </c>
      <c r="I107">
        <f t="shared" si="10"/>
        <v>2.25</v>
      </c>
      <c r="J107">
        <f t="shared" si="11"/>
        <v>153.93804002589985</v>
      </c>
      <c r="K107">
        <f t="shared" si="12"/>
        <v>70.882184246619701</v>
      </c>
      <c r="L107" s="2">
        <f t="shared" si="13"/>
        <v>0.46045918367346939</v>
      </c>
    </row>
    <row r="108" spans="1:12">
      <c r="A108" t="s">
        <v>17</v>
      </c>
      <c r="B108">
        <v>24</v>
      </c>
      <c r="E108">
        <v>5</v>
      </c>
      <c r="F108">
        <f>F107+D107</f>
        <v>10.3</v>
      </c>
      <c r="G108">
        <v>13.5</v>
      </c>
      <c r="H108">
        <v>9</v>
      </c>
      <c r="I108">
        <f t="shared" si="10"/>
        <v>2.25</v>
      </c>
      <c r="J108">
        <f t="shared" si="11"/>
        <v>143.13881527918494</v>
      </c>
      <c r="K108">
        <f t="shared" si="12"/>
        <v>63.617251235193308</v>
      </c>
      <c r="L108" s="2">
        <f t="shared" si="13"/>
        <v>0.44444444444444448</v>
      </c>
    </row>
  </sheetData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Satchell</dc:creator>
  <cp:lastModifiedBy>Dean Satchell</cp:lastModifiedBy>
  <dcterms:created xsi:type="dcterms:W3CDTF">2016-02-14T00:59:10Z</dcterms:created>
  <dcterms:modified xsi:type="dcterms:W3CDTF">2016-03-21T04:21:22Z</dcterms:modified>
</cp:coreProperties>
</file>